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115" windowHeight="9315" activeTab="0"/>
  </bookViews>
  <sheets>
    <sheet name="ROE 2008 Kezdő egyé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Hacsek Tam?s</author>
  </authors>
  <commentList>
    <comment ref="AS1" authorId="0">
      <text>
        <r>
          <rPr>
            <sz val="8"/>
            <rFont val="Tahoma"/>
            <family val="2"/>
          </rPr>
          <t xml:space="preserve">Szórási mutató: </t>
        </r>
        <r>
          <rPr>
            <b/>
            <sz val="8"/>
            <rFont val="Tahoma"/>
            <family val="2"/>
          </rPr>
          <t>(max./min.)^(1/nev.)</t>
        </r>
        <r>
          <rPr>
            <sz val="8"/>
            <rFont val="Tahoma"/>
            <family val="2"/>
          </rPr>
          <t xml:space="preserve">
</t>
        </r>
        <r>
          <rPr>
            <sz val="7"/>
            <rFont val="Tahoma"/>
            <family val="2"/>
          </rPr>
          <t>A mutató értéke főként 4 nevezés felett mérvadó.</t>
        </r>
        <r>
          <rPr>
            <sz val="8"/>
            <rFont val="Tahoma"/>
            <family val="2"/>
          </rPr>
          <t xml:space="preserve">
</t>
        </r>
        <r>
          <rPr>
            <b/>
            <sz val="7"/>
            <rFont val="Tahoma"/>
            <family val="2"/>
          </rPr>
          <t>1,00 - 1,05 között:</t>
        </r>
        <r>
          <rPr>
            <sz val="7"/>
            <rFont val="Tahoma"/>
            <family val="2"/>
          </rPr>
          <t xml:space="preserve"> rendkívül kiegyensúlyozott szereplés
</t>
        </r>
        <r>
          <rPr>
            <b/>
            <sz val="7"/>
            <rFont val="Tahoma"/>
            <family val="2"/>
          </rPr>
          <t>1,05 - 1,10 között:</t>
        </r>
        <r>
          <rPr>
            <sz val="7"/>
            <rFont val="Tahoma"/>
            <family val="2"/>
          </rPr>
          <t xml:space="preserve"> kiegyensúlyozott szereplés
</t>
        </r>
        <r>
          <rPr>
            <b/>
            <sz val="7"/>
            <rFont val="Tahoma"/>
            <family val="2"/>
          </rPr>
          <t>1,10 - 1,20 között:</t>
        </r>
        <r>
          <rPr>
            <sz val="7"/>
            <rFont val="Tahoma"/>
            <family val="2"/>
          </rPr>
          <t xml:space="preserve"> közepesen szóródó szereplés
</t>
        </r>
        <r>
          <rPr>
            <b/>
            <sz val="7"/>
            <rFont val="Tahoma"/>
            <family val="2"/>
          </rPr>
          <t>1,20 - 1,40 között:</t>
        </r>
        <r>
          <rPr>
            <sz val="7"/>
            <rFont val="Tahoma"/>
            <family val="2"/>
          </rPr>
          <t xml:space="preserve"> ingadozó szereplés
</t>
        </r>
        <r>
          <rPr>
            <b/>
            <sz val="7"/>
            <rFont val="Tahoma"/>
            <family val="2"/>
          </rPr>
          <t xml:space="preserve">1,40 felett: </t>
        </r>
        <r>
          <rPr>
            <sz val="7"/>
            <rFont val="Tahoma"/>
            <family val="2"/>
          </rPr>
          <t>szélsőségesen ingadozó szereplés</t>
        </r>
      </text>
    </comment>
  </commentList>
</comments>
</file>

<file path=xl/sharedStrings.xml><?xml version="1.0" encoding="utf-8"?>
<sst xmlns="http://schemas.openxmlformats.org/spreadsheetml/2006/main" count="140" uniqueCount="122">
  <si>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</si>
  <si>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</si>
  <si>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</si>
  <si>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</si>
  <si>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</si>
  <si>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</si>
  <si>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</si>
  <si>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</si>
  <si>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</si>
  <si>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</si>
  <si>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</si>
  <si>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</si>
  <si>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</si>
  <si>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</si>
  <si>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</si>
  <si>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</si>
  <si>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</si>
  <si>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</si>
  <si>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</si>
  <si>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</si>
  <si>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</si>
  <si>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</si>
  <si>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</si>
  <si>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</si>
  <si>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</si>
  <si>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</si>
  <si>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rang-
lista</t>
  </si>
  <si>
    <t>nev.</t>
  </si>
  <si>
    <t>Elért helyezések gyakorisága</t>
  </si>
  <si>
    <t>pont-
átlag</t>
  </si>
  <si>
    <t>résztvevők</t>
  </si>
  <si>
    <t xml:space="preserve">pont </t>
  </si>
  <si>
    <t>össz</t>
  </si>
  <si>
    <t>min.</t>
  </si>
  <si>
    <t>max.</t>
  </si>
  <si>
    <t>Med.</t>
  </si>
  <si>
    <t>szórás</t>
  </si>
  <si>
    <t>27.</t>
  </si>
  <si>
    <t>28.</t>
  </si>
  <si>
    <t>29.</t>
  </si>
  <si>
    <t>30.</t>
  </si>
  <si>
    <t>30+</t>
  </si>
  <si>
    <t>Gyarmati Irén, Békéscsaba</t>
  </si>
  <si>
    <t>E. Kovács Imréné, Szabadszállás</t>
  </si>
  <si>
    <t>Hartai János, Budapest</t>
  </si>
  <si>
    <t>Lancsák Tibor, Kaposvár</t>
  </si>
  <si>
    <t>Péterfia Nóra, Kiskunhalas</t>
  </si>
  <si>
    <t>Juhász László, Kalocsa</t>
  </si>
  <si>
    <t>Arató Lajosné, Gyula</t>
  </si>
  <si>
    <t>Andrási Gizella, Szeged</t>
  </si>
  <si>
    <t xml:space="preserve">Molnár Istvánné, Kalocsa </t>
  </si>
  <si>
    <t>Forgács László, Debrecen</t>
  </si>
  <si>
    <t>Krasznai Csaba, Gyula</t>
  </si>
  <si>
    <t>Kiss Lajosné, Szécsény</t>
  </si>
  <si>
    <t>Szabó Gyöngyi, Békéscsaba</t>
  </si>
  <si>
    <t>Péterfia Judit, Kiskunhalas</t>
  </si>
  <si>
    <t>Bertáné Boczka Katalin, Szab.szállás</t>
  </si>
  <si>
    <t>Faragó Béla, Balassagyarmat</t>
  </si>
  <si>
    <t>Barna Gergő, Budapest</t>
  </si>
  <si>
    <t>Sz.fehérvár</t>
  </si>
  <si>
    <t>Aradi László, Balassagyarmat</t>
  </si>
  <si>
    <t>Takács Márta, Székesfehérvár</t>
  </si>
  <si>
    <t>Salák Tímea, Encs</t>
  </si>
  <si>
    <t>Barna Bianka, Budapest</t>
  </si>
  <si>
    <t>Csali Dávid, Székesfehérvár</t>
  </si>
  <si>
    <t>Péterfia Gyöngyi, Kiskunhalas</t>
  </si>
  <si>
    <t>Seidner Benjamin, Szigetszentmiklós</t>
  </si>
  <si>
    <t>Kreisz Andrea, Békéscsaba</t>
  </si>
  <si>
    <t>Zsilák Mihály, Békéscsaba</t>
  </si>
  <si>
    <t>Nyári Tamásné, Békéscsaba</t>
  </si>
  <si>
    <t>Horváth Judit, Végegyháza</t>
  </si>
  <si>
    <t>Téglássy Sándorné, Bcs.</t>
  </si>
  <si>
    <t>Némedi András, Gyula</t>
  </si>
  <si>
    <t>Borgulya Edit, Gyula</t>
  </si>
  <si>
    <t>Hunyadi Györgyné, Békéscsaba</t>
  </si>
  <si>
    <t>Nemes Istvánné, Mágocs</t>
  </si>
  <si>
    <t>Lelkesi Anita dr., Mátészalka</t>
  </si>
  <si>
    <t>Schinzel Helga, Budapest</t>
  </si>
  <si>
    <t>Tóth Máté, Debrecen</t>
  </si>
  <si>
    <t>Kádár Imréné, Heves</t>
  </si>
  <si>
    <t>Horváth Marianna, Sz.fehérvár</t>
  </si>
  <si>
    <t>Stefanics Judit, Székesfehérvár</t>
  </si>
  <si>
    <t>Kiss Gabriella, Szécsény</t>
  </si>
  <si>
    <t>Bencze László, Szécsény</t>
  </si>
  <si>
    <t>Riba Lajosné, Székesfehérvár</t>
  </si>
  <si>
    <t>Pintér László, Szécsény</t>
  </si>
  <si>
    <t>Ecker Kálmán, Balassagyarmat</t>
  </si>
  <si>
    <t>Balassagy.</t>
  </si>
  <si>
    <t>Kk.halas</t>
  </si>
  <si>
    <t>Kunfehértó</t>
  </si>
  <si>
    <t>Forgács Péter, Debrecen</t>
  </si>
  <si>
    <t>Nagy Tóth Dezső, Kiskunhalas</t>
  </si>
  <si>
    <t>E. Kovács Margó, Szabadszállás</t>
  </si>
  <si>
    <t>Martfü</t>
  </si>
  <si>
    <t>Kalocsa</t>
  </si>
  <si>
    <t>Fejes Mária, Szakmár</t>
  </si>
  <si>
    <t>Perity Katalin, Kalocsa</t>
  </si>
  <si>
    <t>Sz.szállás</t>
  </si>
  <si>
    <t>Ózd</t>
  </si>
  <si>
    <t>Ferenc Miklósné, Ózd</t>
  </si>
  <si>
    <t>B.csaba</t>
  </si>
  <si>
    <t>Gyula</t>
  </si>
  <si>
    <t>Szarka Ferenc, Bcs.</t>
  </si>
  <si>
    <t>Hidvégi Mihály, Sopron</t>
  </si>
  <si>
    <t>Kovács Gabriella, Bcs.</t>
  </si>
  <si>
    <t>Székely Szabolcs, Mezőberény</t>
  </si>
  <si>
    <t>Cseh Mónika, Bp.</t>
  </si>
  <si>
    <t>Knyihárné Varga Tünde, Bcs.</t>
  </si>
  <si>
    <t>Takács Imre, Mezőberény</t>
  </si>
  <si>
    <t>Tóth Pálné, Gerendás</t>
  </si>
  <si>
    <t>Eke Ibolya, Bcs.</t>
  </si>
  <si>
    <t>Viniczai Andrea, Bp.</t>
  </si>
  <si>
    <t>Borosán Eszter, Zalaegerszeg</t>
  </si>
  <si>
    <t>Nagyné Hankó Éva, Békéscsaba</t>
  </si>
  <si>
    <t>Kis Ferencné, Bcs.</t>
  </si>
  <si>
    <t>Baloghné Fási Éva, Csévharaszt</t>
  </si>
  <si>
    <t>Szikes Edit, Gyula</t>
  </si>
  <si>
    <t>Tóthné Durkó Zsuzsanna</t>
  </si>
  <si>
    <t>Laurinyecz Péter, Kétsoprony</t>
  </si>
  <si>
    <t>Pécs</t>
  </si>
  <si>
    <t>Szeged</t>
  </si>
  <si>
    <t>Gáspár Gábor, Szeged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</si>
</sst>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mmmmm\.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000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color indexed="55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sz val="7"/>
      <color indexed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color indexed="8"/>
      <name val="Arial CE"/>
      <family val="2"/>
    </font>
    <font>
      <sz val="7"/>
      <color indexed="22"/>
      <name val="Arial CE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8"/>
      <color indexed="43"/>
      <name val="Arial CE"/>
      <family val="2"/>
    </font>
    <font>
      <b/>
      <sz val="7"/>
      <color indexed="43"/>
      <name val="Arial CE"/>
      <family val="2"/>
    </font>
    <font>
      <sz val="8"/>
      <color indexed="22"/>
      <name val="Arial CE"/>
      <family val="2"/>
    </font>
    <font>
      <b/>
      <sz val="9"/>
      <color indexed="22"/>
      <name val="Arial CE"/>
      <family val="2"/>
    </font>
    <font>
      <b/>
      <sz val="7"/>
      <color indexed="10"/>
      <name val="Arial CE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/>
    </xf>
    <xf numFmtId="0" fontId="10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8" fillId="3" borderId="9" xfId="0" applyFont="1" applyFill="1" applyBorder="1" applyAlignment="1">
      <alignment/>
    </xf>
    <xf numFmtId="2" fontId="9" fillId="5" borderId="12" xfId="0" applyNumberFormat="1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top" shrinkToFit="1"/>
    </xf>
    <xf numFmtId="2" fontId="6" fillId="4" borderId="14" xfId="0" applyNumberFormat="1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166" fontId="19" fillId="7" borderId="1" xfId="0" applyNumberFormat="1" applyFont="1" applyFill="1" applyBorder="1" applyAlignment="1">
      <alignment horizontal="center"/>
    </xf>
    <xf numFmtId="2" fontId="19" fillId="7" borderId="14" xfId="0" applyNumberFormat="1" applyFont="1" applyFill="1" applyBorder="1" applyAlignment="1">
      <alignment horizontal="center"/>
    </xf>
    <xf numFmtId="1" fontId="20" fillId="7" borderId="15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" fontId="4" fillId="7" borderId="15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21" fillId="4" borderId="1" xfId="0" applyFont="1" applyFill="1" applyBorder="1" applyAlignment="1">
      <alignment/>
    </xf>
    <xf numFmtId="1" fontId="21" fillId="0" borderId="1" xfId="0" applyNumberFormat="1" applyFont="1" applyBorder="1" applyAlignment="1">
      <alignment horizontal="center"/>
    </xf>
    <xf numFmtId="2" fontId="5" fillId="7" borderId="14" xfId="0" applyNumberFormat="1" applyFont="1" applyFill="1" applyBorder="1" applyAlignment="1">
      <alignment horizontal="center"/>
    </xf>
    <xf numFmtId="1" fontId="23" fillId="7" borderId="15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1" fontId="21" fillId="4" borderId="1" xfId="0" applyNumberFormat="1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4" fillId="7" borderId="17" xfId="0" applyNumberFormat="1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2" fontId="5" fillId="7" borderId="18" xfId="0" applyNumberFormat="1" applyFont="1" applyFill="1" applyBorder="1" applyAlignment="1">
      <alignment horizontal="center"/>
    </xf>
    <xf numFmtId="2" fontId="19" fillId="7" borderId="18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1" fontId="23" fillId="7" borderId="11" xfId="0" applyNumberFormat="1" applyFont="1" applyFill="1" applyBorder="1" applyAlignment="1">
      <alignment horizontal="center"/>
    </xf>
    <xf numFmtId="1" fontId="20" fillId="7" borderId="11" xfId="0" applyNumberFormat="1" applyFont="1" applyFill="1" applyBorder="1" applyAlignment="1">
      <alignment horizontal="center"/>
    </xf>
    <xf numFmtId="166" fontId="5" fillId="9" borderId="1" xfId="0" applyNumberFormat="1" applyFont="1" applyFill="1" applyBorder="1" applyAlignment="1">
      <alignment horizontal="center"/>
    </xf>
    <xf numFmtId="166" fontId="5" fillId="10" borderId="1" xfId="0" applyNumberFormat="1" applyFont="1" applyFill="1" applyBorder="1" applyAlignment="1">
      <alignment horizontal="center"/>
    </xf>
    <xf numFmtId="1" fontId="23" fillId="10" borderId="15" xfId="0" applyNumberFormat="1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1" fontId="5" fillId="10" borderId="3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" fontId="23" fillId="2" borderId="15" xfId="0" applyNumberFormat="1" applyFont="1" applyFill="1" applyBorder="1" applyAlignment="1">
      <alignment horizontal="center"/>
    </xf>
    <xf numFmtId="1" fontId="14" fillId="5" borderId="19" xfId="0" applyNumberFormat="1" applyFont="1" applyFill="1" applyBorder="1" applyAlignment="1">
      <alignment horizontal="center" vertical="center" textRotation="90" wrapText="1"/>
    </xf>
    <xf numFmtId="1" fontId="14" fillId="5" borderId="20" xfId="0" applyNumberFormat="1" applyFont="1" applyFill="1" applyBorder="1" applyAlignment="1">
      <alignment horizontal="center" vertical="center" textRotation="90"/>
    </xf>
    <xf numFmtId="166" fontId="5" fillId="5" borderId="21" xfId="0" applyNumberFormat="1" applyFont="1" applyFill="1" applyBorder="1" applyAlignment="1">
      <alignment horizontal="center" vertical="center" wrapText="1"/>
    </xf>
    <xf numFmtId="166" fontId="5" fillId="5" borderId="22" xfId="0" applyNumberFormat="1" applyFont="1" applyFill="1" applyBorder="1" applyAlignment="1">
      <alignment horizontal="center" vertical="center"/>
    </xf>
    <xf numFmtId="1" fontId="5" fillId="5" borderId="23" xfId="0" applyNumberFormat="1" applyFont="1" applyFill="1" applyBorder="1" applyAlignment="1">
      <alignment horizontal="center" vertical="center" textRotation="90" wrapText="1"/>
    </xf>
    <xf numFmtId="1" fontId="5" fillId="5" borderId="24" xfId="0" applyNumberFormat="1" applyFont="1" applyFill="1" applyBorder="1" applyAlignment="1">
      <alignment horizontal="center" vertical="center" textRotation="90"/>
    </xf>
    <xf numFmtId="0" fontId="5" fillId="5" borderId="16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4" fillId="5" borderId="2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textRotation="90"/>
    </xf>
    <xf numFmtId="2" fontId="8" fillId="5" borderId="13" xfId="0" applyNumberFormat="1" applyFont="1" applyFill="1" applyBorder="1" applyAlignment="1">
      <alignment horizontal="center" textRotation="90"/>
    </xf>
    <xf numFmtId="1" fontId="7" fillId="5" borderId="23" xfId="0" applyNumberFormat="1" applyFont="1" applyFill="1" applyBorder="1" applyAlignment="1">
      <alignment horizontal="center" textRotation="90"/>
    </xf>
    <xf numFmtId="1" fontId="7" fillId="5" borderId="24" xfId="0" applyNumberFormat="1" applyFont="1" applyFill="1" applyBorder="1" applyAlignment="1">
      <alignment horizontal="center" textRotation="90"/>
    </xf>
    <xf numFmtId="2" fontId="5" fillId="5" borderId="21" xfId="0" applyNumberFormat="1" applyFont="1" applyFill="1" applyBorder="1" applyAlignment="1">
      <alignment horizontal="center" vertical="center" textRotation="90" wrapText="1"/>
    </xf>
    <xf numFmtId="2" fontId="0" fillId="0" borderId="22" xfId="0" applyNumberFormat="1" applyBorder="1" applyAlignment="1">
      <alignment horizontal="center" vertical="center" textRotation="90"/>
    </xf>
    <xf numFmtId="2" fontId="5" fillId="5" borderId="16" xfId="0" applyNumberFormat="1" applyFont="1" applyFill="1" applyBorder="1" applyAlignment="1">
      <alignment horizontal="center" vertical="center" textRotation="90" wrapText="1"/>
    </xf>
    <xf numFmtId="2" fontId="0" fillId="0" borderId="25" xfId="0" applyNumberForma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36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O13" sqref="A3:AO13"/>
    </sheetView>
  </sheetViews>
  <sheetFormatPr defaultColWidth="9.00390625" defaultRowHeight="12.75"/>
  <cols>
    <col min="1" max="1" width="3.25390625" style="4" customWidth="1"/>
    <col min="2" max="2" width="21.25390625" style="18" customWidth="1"/>
    <col min="3" max="3" width="5.25390625" style="2" customWidth="1"/>
    <col min="4" max="4" width="2.75390625" style="1" bestFit="1" customWidth="1"/>
    <col min="5" max="5" width="4.375" style="2" bestFit="1" customWidth="1"/>
    <col min="6" max="6" width="2.75390625" style="0" customWidth="1"/>
    <col min="7" max="7" width="4.375" style="0" customWidth="1"/>
    <col min="8" max="8" width="2.75390625" style="0" customWidth="1"/>
    <col min="9" max="9" width="4.375" style="0" customWidth="1"/>
    <col min="10" max="10" width="2.875" style="1" customWidth="1"/>
    <col min="11" max="11" width="4.375" style="2" customWidth="1"/>
    <col min="12" max="12" width="2.75390625" style="0" customWidth="1"/>
    <col min="13" max="13" width="4.75390625" style="0" customWidth="1"/>
    <col min="14" max="14" width="2.625" style="0" customWidth="1"/>
    <col min="15" max="15" width="4.375" style="0" customWidth="1"/>
    <col min="16" max="16" width="2.875" style="0" customWidth="1"/>
    <col min="17" max="17" width="4.125" style="0" customWidth="1"/>
    <col min="18" max="18" width="2.875" style="0" customWidth="1"/>
    <col min="19" max="19" width="4.375" style="0" customWidth="1"/>
    <col min="20" max="20" width="2.625" style="0" customWidth="1"/>
    <col min="21" max="21" width="4.25390625" style="0" customWidth="1"/>
    <col min="22" max="22" width="2.75390625" style="1" customWidth="1"/>
    <col min="23" max="23" width="4.25390625" style="2" customWidth="1"/>
    <col min="24" max="24" width="2.625" style="0" customWidth="1"/>
    <col min="25" max="25" width="4.125" style="0" customWidth="1"/>
    <col min="26" max="26" width="2.625" style="0" customWidth="1"/>
    <col min="27" max="27" width="4.375" style="0" customWidth="1"/>
    <col min="28" max="28" width="2.375" style="1" hidden="1" customWidth="1"/>
    <col min="29" max="29" width="4.125" style="2" hidden="1" customWidth="1"/>
    <col min="30" max="30" width="2.625" style="0" hidden="1" customWidth="1"/>
    <col min="31" max="31" width="4.25390625" style="0" hidden="1" customWidth="1"/>
    <col min="32" max="32" width="2.25390625" style="0" hidden="1" customWidth="1"/>
    <col min="33" max="33" width="4.00390625" style="0" hidden="1" customWidth="1"/>
    <col min="34" max="34" width="2.375" style="0" hidden="1" customWidth="1"/>
    <col min="35" max="35" width="4.125" style="0" hidden="1" customWidth="1"/>
    <col min="36" max="36" width="2.75390625" style="0" hidden="1" customWidth="1"/>
    <col min="37" max="37" width="4.625" style="0" hidden="1" customWidth="1"/>
    <col min="38" max="38" width="2.75390625" style="0" hidden="1" customWidth="1"/>
    <col min="39" max="39" width="4.375" style="0" hidden="1" customWidth="1"/>
    <col min="40" max="40" width="0.74609375" style="0" customWidth="1"/>
    <col min="41" max="41" width="2.375" style="3" customWidth="1"/>
    <col min="42" max="42" width="3.75390625" style="15" customWidth="1"/>
    <col min="43" max="43" width="4.875" style="19" customWidth="1"/>
    <col min="44" max="44" width="3.75390625" style="15" customWidth="1"/>
    <col min="45" max="45" width="3.875" style="15" customWidth="1"/>
    <col min="46" max="46" width="2.625" style="5" customWidth="1"/>
    <col min="47" max="47" width="2.125" style="0" customWidth="1"/>
    <col min="48" max="77" width="2.00390625" style="0" customWidth="1"/>
  </cols>
  <sheetData>
    <row r="1" spans="1:77" ht="12.75" customHeight="1">
      <c r="A1" s="94" t="s">
        <v>26</v>
      </c>
      <c r="B1" s="100" t="s">
        <v>30</v>
      </c>
      <c r="C1" s="25" t="s">
        <v>32</v>
      </c>
      <c r="D1" s="106" t="s">
        <v>59</v>
      </c>
      <c r="E1" s="107"/>
      <c r="F1" s="106" t="s">
        <v>87</v>
      </c>
      <c r="G1" s="107"/>
      <c r="H1" s="108" t="s">
        <v>88</v>
      </c>
      <c r="I1" s="107"/>
      <c r="J1" s="108" t="s">
        <v>89</v>
      </c>
      <c r="K1" s="107"/>
      <c r="L1" s="102" t="s">
        <v>93</v>
      </c>
      <c r="M1" s="103"/>
      <c r="N1" s="104" t="s">
        <v>94</v>
      </c>
      <c r="O1" s="105"/>
      <c r="P1" s="104" t="s">
        <v>97</v>
      </c>
      <c r="Q1" s="105"/>
      <c r="R1" s="104" t="s">
        <v>98</v>
      </c>
      <c r="S1" s="105"/>
      <c r="T1" s="104" t="s">
        <v>100</v>
      </c>
      <c r="U1" s="105"/>
      <c r="V1" s="104" t="s">
        <v>101</v>
      </c>
      <c r="W1" s="105"/>
      <c r="X1" s="104" t="s">
        <v>119</v>
      </c>
      <c r="Y1" s="105"/>
      <c r="Z1" s="104" t="s">
        <v>120</v>
      </c>
      <c r="AA1" s="105"/>
      <c r="AB1" s="104"/>
      <c r="AC1" s="105"/>
      <c r="AD1" s="112"/>
      <c r="AE1" s="105"/>
      <c r="AF1" s="113"/>
      <c r="AG1" s="103"/>
      <c r="AH1" s="113"/>
      <c r="AI1" s="103"/>
      <c r="AJ1" s="113"/>
      <c r="AK1" s="103"/>
      <c r="AL1" s="113"/>
      <c r="AM1" s="103"/>
      <c r="AN1" s="7"/>
      <c r="AO1" s="98" t="s">
        <v>27</v>
      </c>
      <c r="AP1" s="120" t="s">
        <v>33</v>
      </c>
      <c r="AQ1" s="96" t="s">
        <v>29</v>
      </c>
      <c r="AR1" s="118" t="s">
        <v>34</v>
      </c>
      <c r="AS1" s="114" t="s">
        <v>36</v>
      </c>
      <c r="AT1" s="116" t="s">
        <v>35</v>
      </c>
      <c r="AU1" s="102" t="s">
        <v>28</v>
      </c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10"/>
      <c r="BQ1" s="110"/>
      <c r="BR1" s="110"/>
      <c r="BS1" s="110"/>
      <c r="BT1" s="110"/>
      <c r="BU1" s="110"/>
      <c r="BV1" s="110"/>
      <c r="BW1" s="110"/>
      <c r="BX1" s="110"/>
      <c r="BY1" s="111"/>
    </row>
    <row r="2" spans="1:77" ht="11.25" customHeight="1" thickBot="1">
      <c r="A2" s="95"/>
      <c r="B2" s="101"/>
      <c r="C2" s="26" t="s">
        <v>31</v>
      </c>
      <c r="D2" s="14">
        <v>18</v>
      </c>
      <c r="E2" s="10" t="s">
        <v>27</v>
      </c>
      <c r="F2" s="9">
        <v>20</v>
      </c>
      <c r="G2" s="10" t="s">
        <v>27</v>
      </c>
      <c r="H2" s="9">
        <v>12</v>
      </c>
      <c r="I2" s="10" t="s">
        <v>27</v>
      </c>
      <c r="J2" s="9">
        <v>16</v>
      </c>
      <c r="K2" s="10" t="s">
        <v>27</v>
      </c>
      <c r="L2" s="9">
        <v>12</v>
      </c>
      <c r="M2" s="10" t="s">
        <v>27</v>
      </c>
      <c r="N2" s="9">
        <v>10</v>
      </c>
      <c r="O2" s="10" t="s">
        <v>27</v>
      </c>
      <c r="P2" s="9">
        <v>10</v>
      </c>
      <c r="Q2" s="10" t="s">
        <v>27</v>
      </c>
      <c r="R2" s="9">
        <v>9</v>
      </c>
      <c r="S2" s="10" t="s">
        <v>27</v>
      </c>
      <c r="T2" s="9">
        <v>33</v>
      </c>
      <c r="U2" s="10" t="s">
        <v>27</v>
      </c>
      <c r="V2" s="14">
        <v>20</v>
      </c>
      <c r="W2" s="10" t="s">
        <v>27</v>
      </c>
      <c r="X2" s="9">
        <v>8</v>
      </c>
      <c r="Y2" s="10" t="s">
        <v>27</v>
      </c>
      <c r="Z2" s="9">
        <v>12</v>
      </c>
      <c r="AA2" s="10" t="s">
        <v>27</v>
      </c>
      <c r="AB2" s="9"/>
      <c r="AC2" s="10" t="s">
        <v>27</v>
      </c>
      <c r="AD2" s="9">
        <v>0</v>
      </c>
      <c r="AE2" s="10" t="s">
        <v>27</v>
      </c>
      <c r="AF2" s="9"/>
      <c r="AG2" s="10" t="s">
        <v>27</v>
      </c>
      <c r="AH2" s="9"/>
      <c r="AI2" s="10" t="s">
        <v>27</v>
      </c>
      <c r="AJ2" s="9"/>
      <c r="AK2" s="10" t="s">
        <v>27</v>
      </c>
      <c r="AL2" s="9"/>
      <c r="AM2" s="10" t="s">
        <v>27</v>
      </c>
      <c r="AN2" s="13"/>
      <c r="AO2" s="99"/>
      <c r="AP2" s="121"/>
      <c r="AQ2" s="97"/>
      <c r="AR2" s="119"/>
      <c r="AS2" s="115"/>
      <c r="AT2" s="117"/>
      <c r="AU2" s="16" t="s">
        <v>0</v>
      </c>
      <c r="AV2" s="16" t="s">
        <v>1</v>
      </c>
      <c r="AW2" s="16" t="s">
        <v>2</v>
      </c>
      <c r="AX2" s="16" t="s">
        <v>3</v>
      </c>
      <c r="AY2" s="16" t="s">
        <v>4</v>
      </c>
      <c r="AZ2" s="16" t="s">
        <v>5</v>
      </c>
      <c r="BA2" s="16" t="s">
        <v>6</v>
      </c>
      <c r="BB2" s="16" t="s">
        <v>7</v>
      </c>
      <c r="BC2" s="16" t="s">
        <v>8</v>
      </c>
      <c r="BD2" s="16" t="s">
        <v>9</v>
      </c>
      <c r="BE2" s="16" t="s">
        <v>10</v>
      </c>
      <c r="BF2" s="16" t="s">
        <v>11</v>
      </c>
      <c r="BG2" s="16" t="s">
        <v>12</v>
      </c>
      <c r="BH2" s="16" t="s">
        <v>13</v>
      </c>
      <c r="BI2" s="16" t="s">
        <v>14</v>
      </c>
      <c r="BJ2" s="16" t="s">
        <v>15</v>
      </c>
      <c r="BK2" s="16" t="s">
        <v>16</v>
      </c>
      <c r="BL2" s="16" t="s">
        <v>17</v>
      </c>
      <c r="BM2" s="16" t="s">
        <v>18</v>
      </c>
      <c r="BN2" s="16" t="s">
        <v>19</v>
      </c>
      <c r="BO2" s="16" t="s">
        <v>20</v>
      </c>
      <c r="BP2" s="24" t="s">
        <v>21</v>
      </c>
      <c r="BQ2" s="24" t="s">
        <v>22</v>
      </c>
      <c r="BR2" s="24" t="s">
        <v>23</v>
      </c>
      <c r="BS2" s="24" t="s">
        <v>24</v>
      </c>
      <c r="BT2" s="24" t="s">
        <v>25</v>
      </c>
      <c r="BU2" s="24" t="s">
        <v>37</v>
      </c>
      <c r="BV2" s="24" t="s">
        <v>38</v>
      </c>
      <c r="BW2" s="24" t="s">
        <v>39</v>
      </c>
      <c r="BX2" s="24" t="s">
        <v>40</v>
      </c>
      <c r="BY2" s="24" t="s">
        <v>41</v>
      </c>
    </row>
    <row r="3" spans="1:77" ht="12.75">
      <c r="A3" s="30">
        <v>10</v>
      </c>
      <c r="B3" s="17" t="s">
        <v>46</v>
      </c>
      <c r="C3" s="27">
        <f>SUM(E3,G3,I3,K3,M3,O3,Q3,S3,U3,W3,Y3,AA3,AC3,AE3,AG3,AI3,AK3,AM3)</f>
        <v>1.7575757575757576</v>
      </c>
      <c r="D3" s="20"/>
      <c r="E3" s="8"/>
      <c r="F3" s="23"/>
      <c r="G3" s="8"/>
      <c r="H3" s="23"/>
      <c r="I3" s="8"/>
      <c r="J3" s="23"/>
      <c r="K3" s="8"/>
      <c r="L3" s="23"/>
      <c r="M3" s="8"/>
      <c r="N3" s="23"/>
      <c r="O3" s="8"/>
      <c r="P3" s="23"/>
      <c r="Q3" s="8"/>
      <c r="R3" s="23"/>
      <c r="S3" s="8"/>
      <c r="T3" s="23">
        <v>9</v>
      </c>
      <c r="U3" s="8">
        <f>(34-T3)/33</f>
        <v>0.7575757575757576</v>
      </c>
      <c r="V3" s="21"/>
      <c r="W3" s="8"/>
      <c r="X3" s="23"/>
      <c r="Y3" s="8"/>
      <c r="Z3" s="23">
        <v>1</v>
      </c>
      <c r="AA3" s="35">
        <f>(13-Z3)/12</f>
        <v>1</v>
      </c>
      <c r="AB3" s="23"/>
      <c r="AC3" s="8"/>
      <c r="AD3" s="23"/>
      <c r="AE3" s="8"/>
      <c r="AF3" s="23"/>
      <c r="AG3" s="6"/>
      <c r="AH3" s="23"/>
      <c r="AI3" s="6"/>
      <c r="AJ3" s="23"/>
      <c r="AK3" s="6"/>
      <c r="AL3" s="23"/>
      <c r="AM3" s="8"/>
      <c r="AN3" s="12"/>
      <c r="AO3" s="45">
        <f>COUNT(D3,F3,H3,J3,L3,N3,P3,R3,T3,V3,X3,Z3,AB3,AD3,AF3,AH3,AJ3,AL3)</f>
        <v>2</v>
      </c>
      <c r="AP3" s="47">
        <f>MIN(E3,G3,I3,K3,M3,O3,Q3,S3,U3,W3,Y3,AA3,AC3,AE3,AG3,AI3,AK3,AM3)</f>
        <v>0.7575757575757576</v>
      </c>
      <c r="AQ3" s="87">
        <f>C3/AO3</f>
        <v>0.8787878787878788</v>
      </c>
      <c r="AR3" s="47">
        <f>MAX(E3,G3,I3,K3,M3,O3,Q3,S3,U3,W3,Y3,AA3,AC3,AE3,AG3,AI3,AK3,AM3)</f>
        <v>1</v>
      </c>
      <c r="AS3" s="33">
        <f>(AR3/AP3)^(1/AO3)</f>
        <v>1.1489125293076057</v>
      </c>
      <c r="AT3" s="34">
        <f>MEDIAN(D3,F3,H3,J3,L3,N3,P3,R3,T3,V3,X3,Z3,AB3,AD3,AF3,AH3,AJ3,AL3)</f>
        <v>5</v>
      </c>
      <c r="AU3" s="83">
        <f>COUNTIF(D3:AL3,1)/2</f>
        <v>1</v>
      </c>
      <c r="AV3" s="28">
        <f>COUNTIF(D3:AL3,2)</f>
        <v>0</v>
      </c>
      <c r="AW3" s="28">
        <f>COUNTIF(D3:AL3,3)</f>
        <v>0</v>
      </c>
      <c r="AX3" s="28">
        <f>COUNTIF(D3:AL3,4)</f>
        <v>0</v>
      </c>
      <c r="AY3" s="28">
        <f>COUNTIF(D3:AL3,5)</f>
        <v>0</v>
      </c>
      <c r="AZ3" s="28">
        <f>COUNTIF(D3:AL3,6)</f>
        <v>0</v>
      </c>
      <c r="BA3" s="28">
        <f>COUNTIF(D3:AL3,7)</f>
        <v>0</v>
      </c>
      <c r="BB3" s="28">
        <f>COUNTIF(D3:AL3,8)</f>
        <v>0</v>
      </c>
      <c r="BC3" s="56">
        <f>COUNTIF(D3:AL3,9)</f>
        <v>1</v>
      </c>
      <c r="BD3" s="28">
        <f>COUNTIF(D3:AL3,10)</f>
        <v>0</v>
      </c>
      <c r="BE3" s="28">
        <f>COUNTIF(D3:AL3,11)</f>
        <v>0</v>
      </c>
      <c r="BF3" s="28">
        <f>COUNTIF(D3:AL3,12)</f>
        <v>0</v>
      </c>
      <c r="BG3" s="28">
        <f>COUNTIF(D3:AL3,13)</f>
        <v>0</v>
      </c>
      <c r="BH3" s="28">
        <f>COUNTIF(D3:AL3,14)</f>
        <v>0</v>
      </c>
      <c r="BI3" s="28">
        <f>COUNTIF(D3:AL3,15)</f>
        <v>0</v>
      </c>
      <c r="BJ3" s="28">
        <f>COUNTIF(D3:AL3,16)</f>
        <v>0</v>
      </c>
      <c r="BK3" s="28">
        <f>COUNTIF(D3:AL3,17)</f>
        <v>0</v>
      </c>
      <c r="BL3" s="28">
        <f>COUNTIF(D3:AL3,18)</f>
        <v>0</v>
      </c>
      <c r="BM3" s="28">
        <f>COUNTIF(D3:AL3,19)</f>
        <v>0</v>
      </c>
      <c r="BN3" s="28">
        <f>COUNTIF(D3:AL3,20)</f>
        <v>0</v>
      </c>
      <c r="BO3" s="28">
        <f>COUNTIF(D3:AL3,21)</f>
        <v>0</v>
      </c>
      <c r="BP3" s="28">
        <f>COUNTIF(D3:AL3,22)</f>
        <v>0</v>
      </c>
      <c r="BQ3" s="28">
        <f>COUNTIF(D3:AL3,23)</f>
        <v>0</v>
      </c>
      <c r="BR3" s="28">
        <f>COUNTIF(D3:AL3,24)</f>
        <v>0</v>
      </c>
      <c r="BS3" s="28">
        <f>COUNTIF(D3:AL3,25)</f>
        <v>0</v>
      </c>
      <c r="BT3" s="28">
        <f>COUNTIF(D3:AL3,26)</f>
        <v>0</v>
      </c>
      <c r="BU3" s="28">
        <f>COUNTIF(D3:AL3,27)</f>
        <v>0</v>
      </c>
      <c r="BV3" s="28">
        <f>COUNTIF(D3:AL3,28)</f>
        <v>0</v>
      </c>
      <c r="BW3" s="28">
        <f>COUNTIF(D3:AL3,29)</f>
        <v>0</v>
      </c>
      <c r="BX3" s="28">
        <f>COUNTIF(D3:AL3,30)</f>
        <v>0</v>
      </c>
      <c r="BY3" s="28"/>
    </row>
    <row r="4" spans="1:77" ht="12.75">
      <c r="A4" s="89">
        <v>1</v>
      </c>
      <c r="B4" s="17" t="s">
        <v>42</v>
      </c>
      <c r="C4" s="27">
        <f>SUM(E4,G4,I4,K4,M4,O4,Q4,S4,U4,W4,Y4,AA4,AC4,AE4,AG4,AI4,AK4,AM4)</f>
        <v>6.9965909090909095</v>
      </c>
      <c r="D4" s="21">
        <v>7</v>
      </c>
      <c r="E4" s="8">
        <f>(19-D4)/18</f>
        <v>0.6666666666666666</v>
      </c>
      <c r="F4" s="23">
        <v>9</v>
      </c>
      <c r="G4" s="8">
        <f>(21-F4)/20</f>
        <v>0.6</v>
      </c>
      <c r="H4" s="23">
        <v>6</v>
      </c>
      <c r="I4" s="8">
        <f>(13-H4)/12</f>
        <v>0.5833333333333334</v>
      </c>
      <c r="J4" s="23">
        <v>2</v>
      </c>
      <c r="K4" s="8">
        <f>(17-J4)/16</f>
        <v>0.9375</v>
      </c>
      <c r="L4" s="23">
        <v>2</v>
      </c>
      <c r="M4" s="8">
        <f>(13-L4)/12</f>
        <v>0.9166666666666666</v>
      </c>
      <c r="N4" s="23"/>
      <c r="O4" s="8"/>
      <c r="P4" s="23"/>
      <c r="Q4" s="8"/>
      <c r="R4" s="23">
        <v>4</v>
      </c>
      <c r="S4" s="8">
        <f>(10-R4)/9</f>
        <v>0.6666666666666666</v>
      </c>
      <c r="T4" s="23">
        <v>4</v>
      </c>
      <c r="U4" s="8">
        <f>(34-T4)/33</f>
        <v>0.9090909090909091</v>
      </c>
      <c r="V4" s="21">
        <v>10</v>
      </c>
      <c r="W4" s="8">
        <f>(21-V4)/20</f>
        <v>0.55</v>
      </c>
      <c r="X4" s="23">
        <v>7</v>
      </c>
      <c r="Y4" s="8">
        <f>(9-X4)/8</f>
        <v>0.25</v>
      </c>
      <c r="Z4" s="23">
        <v>2</v>
      </c>
      <c r="AA4" s="35">
        <f>(13-Z4)/12</f>
        <v>0.9166666666666666</v>
      </c>
      <c r="AB4" s="23"/>
      <c r="AC4" s="8"/>
      <c r="AD4" s="23"/>
      <c r="AE4" s="8"/>
      <c r="AF4" s="23"/>
      <c r="AG4" s="6"/>
      <c r="AH4" s="23"/>
      <c r="AI4" s="6"/>
      <c r="AJ4" s="23"/>
      <c r="AK4" s="6"/>
      <c r="AL4" s="23"/>
      <c r="AM4" s="8"/>
      <c r="AN4" s="12"/>
      <c r="AO4" s="45">
        <f>COUNT(D4,F4,H4,J4,L4,N4,P4,R4,T4,V4,X4,Z4,AB4,AD4,AF4,AH4,AJ4,AL4)</f>
        <v>10</v>
      </c>
      <c r="AP4" s="47">
        <f>MIN(E4,G4,I4,K4,M4,O4,Q4,S4,U4,W4,Y4,AA4,AC4,AE4,AG4,AI4,AK4,AM4)</f>
        <v>0.25</v>
      </c>
      <c r="AQ4" s="48">
        <f>C4/AO4</f>
        <v>0.699659090909091</v>
      </c>
      <c r="AR4" s="47">
        <f>MAX(E4,G4,I4,K4,M4,O4,Q4,S4,U4,W4,Y4,AA4,AC4,AE4,AG4,AI4,AK4,AM4)</f>
        <v>0.9375</v>
      </c>
      <c r="AS4" s="52">
        <f>(AR4/AP4)^(1/AO4)</f>
        <v>1.141308697219414</v>
      </c>
      <c r="AT4" s="88">
        <f>MEDIAN(D4,F4,H4,J4,L4,N4,P4,R4,T4,V4,X4,Z4,AB4,AD4,AF4,AH4,AJ4,AL4)</f>
        <v>5</v>
      </c>
      <c r="AU4" s="28">
        <f>COUNTIF(D4:AL4,1)/2</f>
        <v>0</v>
      </c>
      <c r="AV4" s="49">
        <f>COUNTIF(D4:AL4,2)</f>
        <v>3</v>
      </c>
      <c r="AW4" s="28">
        <f>COUNTIF(D4:AL4,3)</f>
        <v>0</v>
      </c>
      <c r="AX4" s="49">
        <f>COUNTIF(D4:AL4,4)</f>
        <v>2</v>
      </c>
      <c r="AY4" s="28">
        <f>COUNTIF(D4:AL4,5)</f>
        <v>0</v>
      </c>
      <c r="AZ4" s="49">
        <f>COUNTIF(D4:AL4,6)</f>
        <v>1</v>
      </c>
      <c r="BA4" s="46">
        <f>COUNTIF(D4:AL4,7)</f>
        <v>2</v>
      </c>
      <c r="BB4" s="28">
        <f>COUNTIF(D4:AL4,8)</f>
        <v>0</v>
      </c>
      <c r="BC4" s="46">
        <f>COUNTIF(D4:AL4,9)</f>
        <v>1</v>
      </c>
      <c r="BD4" s="49">
        <f>COUNTIF(D4:AL4,10)</f>
        <v>1</v>
      </c>
      <c r="BE4" s="28">
        <f>COUNTIF(D4:AL4,11)</f>
        <v>0</v>
      </c>
      <c r="BF4" s="28">
        <f>COUNTIF(D4:AL4,12)</f>
        <v>0</v>
      </c>
      <c r="BG4" s="28">
        <f>COUNTIF(D4:AL4,13)</f>
        <v>0</v>
      </c>
      <c r="BH4" s="28">
        <f>COUNTIF(D4:AL4,14)</f>
        <v>0</v>
      </c>
      <c r="BI4" s="28">
        <f>COUNTIF(D4:AL4,15)</f>
        <v>0</v>
      </c>
      <c r="BJ4" s="28">
        <f>COUNTIF(D4:AL4,16)</f>
        <v>0</v>
      </c>
      <c r="BK4" s="28">
        <f>COUNTIF(D4:AL4,17)</f>
        <v>0</v>
      </c>
      <c r="BL4" s="28">
        <f>COUNTIF(D4:AL4,18)</f>
        <v>0</v>
      </c>
      <c r="BM4" s="28">
        <f>COUNTIF(D4:AL4,19)</f>
        <v>0</v>
      </c>
      <c r="BN4" s="28">
        <f>COUNTIF(D4:AL4,20)</f>
        <v>0</v>
      </c>
      <c r="BO4" s="28">
        <f>COUNTIF(D4:AL4,21)</f>
        <v>0</v>
      </c>
      <c r="BP4" s="28">
        <f>COUNTIF(D4:AL4,22)</f>
        <v>0</v>
      </c>
      <c r="BQ4" s="28">
        <f>COUNTIF(D4:AL4,23)</f>
        <v>0</v>
      </c>
      <c r="BR4" s="28">
        <f>COUNTIF(D4:AL4,24)</f>
        <v>0</v>
      </c>
      <c r="BS4" s="28">
        <f>COUNTIF(D4:AL4,25)</f>
        <v>0</v>
      </c>
      <c r="BT4" s="28">
        <f>COUNTIF(D4:AL4,26)</f>
        <v>0</v>
      </c>
      <c r="BU4" s="28">
        <f>COUNTIF(D4:AL4,27)</f>
        <v>0</v>
      </c>
      <c r="BV4" s="28">
        <f>COUNTIF(D4:AL4,28)</f>
        <v>0</v>
      </c>
      <c r="BW4" s="28">
        <f>COUNTIF(D4:AL4,29)</f>
        <v>0</v>
      </c>
      <c r="BX4" s="28">
        <f>COUNTIF(D4:AL4,30)</f>
        <v>0</v>
      </c>
      <c r="BY4" s="28"/>
    </row>
    <row r="5" spans="1:77" ht="12.75">
      <c r="A5" s="90">
        <v>3</v>
      </c>
      <c r="B5" s="17" t="s">
        <v>45</v>
      </c>
      <c r="C5" s="27">
        <f>SUM(E5,G5,I5,K5,M5,O5,Q5,S5,U5,W5,Y5,AA5,AC5,AE5,AG5,AI5,AK5,AM5)</f>
        <v>6.125252525252525</v>
      </c>
      <c r="D5" s="20">
        <v>6</v>
      </c>
      <c r="E5" s="8">
        <f>(19-D5)/18</f>
        <v>0.7222222222222222</v>
      </c>
      <c r="F5" s="23">
        <v>5</v>
      </c>
      <c r="G5" s="8">
        <f>(21-F5)/20</f>
        <v>0.8</v>
      </c>
      <c r="H5" s="23"/>
      <c r="I5" s="8"/>
      <c r="J5" s="23"/>
      <c r="K5" s="8"/>
      <c r="L5" s="23">
        <v>7</v>
      </c>
      <c r="M5" s="8">
        <f>(13-L5)/12</f>
        <v>0.5</v>
      </c>
      <c r="N5" s="23"/>
      <c r="O5" s="8"/>
      <c r="P5" s="23">
        <v>3</v>
      </c>
      <c r="Q5" s="8">
        <f>(11-P5)/10</f>
        <v>0.8</v>
      </c>
      <c r="R5" s="23"/>
      <c r="S5" s="8"/>
      <c r="T5" s="23">
        <v>2</v>
      </c>
      <c r="U5" s="8">
        <f>(34-T5)/33</f>
        <v>0.9696969696969697</v>
      </c>
      <c r="V5" s="21">
        <v>6</v>
      </c>
      <c r="W5" s="8">
        <f>(21-V5)/20</f>
        <v>0.75</v>
      </c>
      <c r="X5" s="23">
        <v>3</v>
      </c>
      <c r="Y5" s="8">
        <f>(9-X5)/8</f>
        <v>0.75</v>
      </c>
      <c r="Z5" s="23">
        <v>3</v>
      </c>
      <c r="AA5" s="35">
        <f>(13-Z5)/12</f>
        <v>0.8333333333333334</v>
      </c>
      <c r="AB5" s="23"/>
      <c r="AC5" s="8"/>
      <c r="AD5" s="23"/>
      <c r="AE5" s="8"/>
      <c r="AF5" s="23"/>
      <c r="AG5" s="6"/>
      <c r="AH5" s="23"/>
      <c r="AI5" s="6"/>
      <c r="AJ5" s="23"/>
      <c r="AK5" s="6"/>
      <c r="AL5" s="23"/>
      <c r="AM5" s="8"/>
      <c r="AN5" s="12"/>
      <c r="AO5" s="45">
        <f>COUNT(D5,F5,H5,J5,L5,N5,P5,R5,T5,V5,X5,Z5,AB5,AD5,AF5,AH5,AJ5,AL5)</f>
        <v>8</v>
      </c>
      <c r="AP5" s="47">
        <f>MIN(E5,G5,I5,K5,M5,O5,Q5,S5,U5,W5,Y5,AA5,AC5,AE5,AG5,AI5,AK5,AM5)</f>
        <v>0.5</v>
      </c>
      <c r="AQ5" s="87">
        <f>C5/AO5</f>
        <v>0.7656565656565656</v>
      </c>
      <c r="AR5" s="47">
        <f>MAX(E5,G5,I5,K5,M5,O5,Q5,S5,U5,W5,Y5,AA5,AC5,AE5,AG5,AI5,AK5,AM5)</f>
        <v>0.9696969696969697</v>
      </c>
      <c r="AS5" s="52">
        <f>(AR5/AP5)^(1/AO5)</f>
        <v>1.0863211980250416</v>
      </c>
      <c r="AT5" s="88">
        <f>MEDIAN(D5,F5,H5,J5,L5,N5,P5,R5,T5,V5,X5,Z5,AB5,AD5,AF5,AH5,AJ5,AL5)</f>
        <v>4</v>
      </c>
      <c r="AU5" s="28">
        <f>COUNTIF(D5:AL5,1)/2</f>
        <v>0</v>
      </c>
      <c r="AV5" s="56">
        <f>COUNTIF(D5:AL5,2)</f>
        <v>1</v>
      </c>
      <c r="AW5" s="49">
        <f>COUNTIF(D5:AL5,3)</f>
        <v>3</v>
      </c>
      <c r="AX5" s="28">
        <f>COUNTIF(D5:AL5,4)</f>
        <v>0</v>
      </c>
      <c r="AY5" s="46">
        <f>COUNTIF(D5:AL5,5)</f>
        <v>1</v>
      </c>
      <c r="AZ5" s="46">
        <f>COUNTIF(D5:AL5,6)</f>
        <v>2</v>
      </c>
      <c r="BA5" s="49">
        <f>COUNTIF(D5:AL5,7)</f>
        <v>1</v>
      </c>
      <c r="BB5" s="28">
        <f>COUNTIF(D5:AL5,8)</f>
        <v>0</v>
      </c>
      <c r="BC5" s="28">
        <f>COUNTIF(D5:AL5,9)</f>
        <v>0</v>
      </c>
      <c r="BD5" s="28">
        <f>COUNTIF(D5:AL5,10)</f>
        <v>0</v>
      </c>
      <c r="BE5" s="28">
        <f>COUNTIF(D5:AL5,11)</f>
        <v>0</v>
      </c>
      <c r="BF5" s="28">
        <f>COUNTIF(D5:AL5,12)</f>
        <v>0</v>
      </c>
      <c r="BG5" s="28">
        <f>COUNTIF(D5:AL5,13)</f>
        <v>0</v>
      </c>
      <c r="BH5" s="28">
        <f>COUNTIF(D5:AL5,14)</f>
        <v>0</v>
      </c>
      <c r="BI5" s="28">
        <f>COUNTIF(D5:AL5,15)</f>
        <v>0</v>
      </c>
      <c r="BJ5" s="28">
        <f>COUNTIF(D5:AL5,16)</f>
        <v>0</v>
      </c>
      <c r="BK5" s="28">
        <f>COUNTIF(D5:AL5,17)</f>
        <v>0</v>
      </c>
      <c r="BL5" s="28">
        <f>COUNTIF(D5:AL5,18)</f>
        <v>0</v>
      </c>
      <c r="BM5" s="28">
        <f>COUNTIF(D5:AL5,19)</f>
        <v>0</v>
      </c>
      <c r="BN5" s="28">
        <f>COUNTIF(D5:AL5,20)</f>
        <v>0</v>
      </c>
      <c r="BO5" s="28">
        <f>COUNTIF(D5:AL5,21)</f>
        <v>0</v>
      </c>
      <c r="BP5" s="28">
        <f>COUNTIF(D5:AL5,22)</f>
        <v>0</v>
      </c>
      <c r="BQ5" s="28">
        <f>COUNTIF(D5:AL5,23)</f>
        <v>0</v>
      </c>
      <c r="BR5" s="28">
        <f>COUNTIF(D5:AL5,24)</f>
        <v>0</v>
      </c>
      <c r="BS5" s="28">
        <f>COUNTIF(D5:AL5,25)</f>
        <v>0</v>
      </c>
      <c r="BT5" s="28">
        <f>COUNTIF(D5:AL5,26)</f>
        <v>0</v>
      </c>
      <c r="BU5" s="28">
        <f>COUNTIF(D5:AL5,27)</f>
        <v>0</v>
      </c>
      <c r="BV5" s="28">
        <f>COUNTIF(D5:AL5,28)</f>
        <v>0</v>
      </c>
      <c r="BW5" s="28">
        <f>COUNTIF(D5:AL5,29)</f>
        <v>0</v>
      </c>
      <c r="BX5" s="28">
        <f>COUNTIF(D5:AL5,30)</f>
        <v>0</v>
      </c>
      <c r="BY5" s="28"/>
    </row>
    <row r="6" spans="1:77" ht="12.75">
      <c r="A6" s="30"/>
      <c r="B6" s="17" t="s">
        <v>121</v>
      </c>
      <c r="C6" s="27">
        <f>SUM(E6,G6,I6,K6,M6,O6,Q6,S6,U6,W6,Y6,AA6,AC6,AE6,AG6,AI6,AK6,AM6)</f>
        <v>0.75</v>
      </c>
      <c r="D6" s="20"/>
      <c r="E6" s="8"/>
      <c r="F6" s="23"/>
      <c r="G6" s="8"/>
      <c r="H6" s="23"/>
      <c r="I6" s="8"/>
      <c r="J6" s="23"/>
      <c r="K6" s="8"/>
      <c r="L6" s="23"/>
      <c r="M6" s="8"/>
      <c r="N6" s="23"/>
      <c r="O6" s="8"/>
      <c r="P6" s="23"/>
      <c r="Q6" s="8"/>
      <c r="R6" s="23"/>
      <c r="S6" s="8"/>
      <c r="T6" s="23"/>
      <c r="U6" s="8"/>
      <c r="V6" s="21"/>
      <c r="W6" s="8"/>
      <c r="X6" s="23"/>
      <c r="Y6" s="8"/>
      <c r="Z6" s="23">
        <v>4</v>
      </c>
      <c r="AA6" s="35">
        <f>(13-Z6)/12</f>
        <v>0.75</v>
      </c>
      <c r="AB6" s="23"/>
      <c r="AC6" s="8"/>
      <c r="AD6" s="23"/>
      <c r="AE6" s="8"/>
      <c r="AF6" s="23"/>
      <c r="AG6" s="6"/>
      <c r="AH6" s="23"/>
      <c r="AI6" s="6"/>
      <c r="AJ6" s="23"/>
      <c r="AK6" s="6"/>
      <c r="AL6" s="23"/>
      <c r="AM6" s="8"/>
      <c r="AN6" s="12"/>
      <c r="AO6" s="45">
        <f>COUNT(D6,F6,H6,J6,L6,N6,P6,R6,T6,V6,X6,Z6,AB6,AD6,AF6,AH6,AJ6,AL6)</f>
        <v>1</v>
      </c>
      <c r="AP6" s="31">
        <f>MIN(E6,G6,I6,K6,M6,O6,Q6,S6,U6,W6,Y6,AA6,AC6,AE6,AG6,AI6,AK6,AM6)</f>
        <v>0.75</v>
      </c>
      <c r="AQ6" s="32">
        <f>C6/AO6</f>
        <v>0.75</v>
      </c>
      <c r="AR6" s="31">
        <f>MAX(E6,G6,I6,K6,M6,O6,Q6,S6,U6,W6,Y6,AA6,AC6,AE6,AG6,AI6,AK6,AM6)</f>
        <v>0.75</v>
      </c>
      <c r="AS6" s="33">
        <f>(AR6/AP6)^(1/AO6)</f>
        <v>1</v>
      </c>
      <c r="AT6" s="34">
        <f>MEDIAN(D6,F6,H6,J6,L6,N6,P6,R6,T6,V6,X6,Z6,AB6,AD6,AF6,AH6,AJ6,AL6)</f>
        <v>4</v>
      </c>
      <c r="AU6" s="28">
        <f>COUNTIF(D6:AL6,1)/2</f>
        <v>0</v>
      </c>
      <c r="AV6" s="28">
        <f>COUNTIF(D6:AL6,2)</f>
        <v>0</v>
      </c>
      <c r="AW6" s="28">
        <f>COUNTIF(D6:AL6,3)</f>
        <v>0</v>
      </c>
      <c r="AX6" s="49">
        <f>COUNTIF(D6:AL6,4)</f>
        <v>1</v>
      </c>
      <c r="AY6" s="28">
        <f>COUNTIF(D6:AL6,5)</f>
        <v>0</v>
      </c>
      <c r="AZ6" s="28">
        <f>COUNTIF(D6:AL6,6)</f>
        <v>0</v>
      </c>
      <c r="BA6" s="28">
        <f>COUNTIF(D6:AL6,7)</f>
        <v>0</v>
      </c>
      <c r="BB6" s="28">
        <f>COUNTIF(D6:AL6,8)</f>
        <v>0</v>
      </c>
      <c r="BC6" s="28">
        <f>COUNTIF(D6:AL6,9)</f>
        <v>0</v>
      </c>
      <c r="BD6" s="28">
        <f>COUNTIF(D6:AL6,10)</f>
        <v>0</v>
      </c>
      <c r="BE6" s="28">
        <f>COUNTIF(D6:AL6,11)</f>
        <v>0</v>
      </c>
      <c r="BF6" s="28">
        <f>COUNTIF(D6:AL6,12)</f>
        <v>0</v>
      </c>
      <c r="BG6" s="28">
        <f>COUNTIF(D6:AL6,13)</f>
        <v>0</v>
      </c>
      <c r="BH6" s="28">
        <f>COUNTIF(D6:AL6,14)</f>
        <v>0</v>
      </c>
      <c r="BI6" s="28">
        <f>COUNTIF(D6:AL6,15)</f>
        <v>0</v>
      </c>
      <c r="BJ6" s="28">
        <f>COUNTIF(D6:AL6,16)</f>
        <v>0</v>
      </c>
      <c r="BK6" s="28">
        <f>COUNTIF(D6:AL6,17)</f>
        <v>0</v>
      </c>
      <c r="BL6" s="28">
        <f>COUNTIF(D6:AL6,18)</f>
        <v>0</v>
      </c>
      <c r="BM6" s="28">
        <f>COUNTIF(D6:AL6,19)</f>
        <v>0</v>
      </c>
      <c r="BN6" s="28">
        <f>COUNTIF(D6:AL6,20)</f>
        <v>0</v>
      </c>
      <c r="BO6" s="28">
        <f>COUNTIF(D6:AL6,21)</f>
        <v>0</v>
      </c>
      <c r="BP6" s="28">
        <f>COUNTIF(D6:AL6,22)</f>
        <v>0</v>
      </c>
      <c r="BQ6" s="28">
        <f>COUNTIF(D6:AL6,23)</f>
        <v>0</v>
      </c>
      <c r="BR6" s="28">
        <f>COUNTIF(D6:AL6,24)</f>
        <v>0</v>
      </c>
      <c r="BS6" s="28">
        <f>COUNTIF(D6:AL6,25)</f>
        <v>0</v>
      </c>
      <c r="BT6" s="28">
        <f>COUNTIF(D6:AL6,26)</f>
        <v>0</v>
      </c>
      <c r="BU6" s="28">
        <f>COUNTIF(D6:AL6,27)</f>
        <v>0</v>
      </c>
      <c r="BV6" s="28">
        <f>COUNTIF(D6:AL6,28)</f>
        <v>0</v>
      </c>
      <c r="BW6" s="28">
        <f>COUNTIF(D6:AL6,29)</f>
        <v>0</v>
      </c>
      <c r="BX6" s="28">
        <f>COUNTIF(D6:AL6,30)</f>
        <v>0</v>
      </c>
      <c r="BY6" s="28"/>
    </row>
    <row r="7" spans="1:77" ht="12.75">
      <c r="A7" s="90">
        <v>2</v>
      </c>
      <c r="B7" s="17" t="s">
        <v>47</v>
      </c>
      <c r="C7" s="27">
        <f>SUM(E7,G7,I7,K7,M7,O7,Q7,S7,U7,W7,Y7,AA7,AC7,AE7,AG7,AI7,AK7,AM7)</f>
        <v>6.525</v>
      </c>
      <c r="D7" s="20">
        <v>4</v>
      </c>
      <c r="E7" s="8">
        <f>(19-D7)/18</f>
        <v>0.8333333333333334</v>
      </c>
      <c r="F7" s="23"/>
      <c r="G7" s="8"/>
      <c r="H7" s="23">
        <v>5</v>
      </c>
      <c r="I7" s="8">
        <f>(13-H7)/12</f>
        <v>0.6666666666666666</v>
      </c>
      <c r="J7" s="23">
        <v>5</v>
      </c>
      <c r="K7" s="8">
        <f>(17-J7)/16</f>
        <v>0.75</v>
      </c>
      <c r="L7" s="23">
        <v>3</v>
      </c>
      <c r="M7" s="8">
        <f>(13-L7)/12</f>
        <v>0.8333333333333334</v>
      </c>
      <c r="N7" s="23">
        <v>2</v>
      </c>
      <c r="O7" s="8">
        <f>(11-N7)/10</f>
        <v>0.9</v>
      </c>
      <c r="P7" s="23">
        <v>1</v>
      </c>
      <c r="Q7" s="8">
        <f>(11-P7)/10</f>
        <v>1</v>
      </c>
      <c r="R7" s="23"/>
      <c r="S7" s="8"/>
      <c r="T7" s="23"/>
      <c r="U7" s="8"/>
      <c r="V7" s="21"/>
      <c r="W7" s="8"/>
      <c r="X7" s="23">
        <v>2</v>
      </c>
      <c r="Y7" s="8">
        <f>(9-X7)/8</f>
        <v>0.875</v>
      </c>
      <c r="Z7" s="23">
        <v>5</v>
      </c>
      <c r="AA7" s="35">
        <f>(13-Z7)/12</f>
        <v>0.6666666666666666</v>
      </c>
      <c r="AB7" s="23"/>
      <c r="AC7" s="8"/>
      <c r="AD7" s="23"/>
      <c r="AE7" s="8"/>
      <c r="AF7" s="23"/>
      <c r="AG7" s="6"/>
      <c r="AH7" s="23"/>
      <c r="AI7" s="6"/>
      <c r="AJ7" s="23"/>
      <c r="AK7" s="6"/>
      <c r="AL7" s="23"/>
      <c r="AM7" s="8"/>
      <c r="AN7" s="12"/>
      <c r="AO7" s="45">
        <f>COUNT(D7,F7,H7,J7,L7,N7,P7,R7,T7,V7,X7,Z7,AB7,AD7,AF7,AH7,AJ7,AL7)</f>
        <v>8</v>
      </c>
      <c r="AP7" s="47">
        <f>MIN(E7,G7,I7,K7,M7,O7,Q7,S7,U7,W7,Y7,AA7,AC7,AE7,AG7,AI7,AK7,AM7)</f>
        <v>0.6666666666666666</v>
      </c>
      <c r="AQ7" s="86">
        <f>C7/AO7</f>
        <v>0.815625</v>
      </c>
      <c r="AR7" s="47">
        <f>MAX(E7,G7,I7,K7,M7,O7,Q7,S7,U7,W7,Y7,AA7,AC7,AE7,AG7,AI7,AK7,AM7)</f>
        <v>1</v>
      </c>
      <c r="AS7" s="52">
        <f>(AR7/AP7)^(1/AO7)</f>
        <v>1.0519895055086441</v>
      </c>
      <c r="AT7" s="93">
        <f>MEDIAN(D7,F7,H7,J7,L7,N7,P7,R7,T7,V7,X7,Z7,AB7,AD7,AF7,AH7,AJ7,AL7)</f>
        <v>3.5</v>
      </c>
      <c r="AU7" s="83">
        <f>COUNTIF(D7:AL7,1)/2</f>
        <v>1</v>
      </c>
      <c r="AV7" s="49">
        <f>COUNTIF(D7:AL7,2)</f>
        <v>2</v>
      </c>
      <c r="AW7" s="49">
        <f>COUNTIF(D7:AL7,3)</f>
        <v>1</v>
      </c>
      <c r="AX7" s="46">
        <f>COUNTIF(D7:AL7,4)</f>
        <v>1</v>
      </c>
      <c r="AY7" s="49">
        <f>COUNTIF(D7:AL7,5)</f>
        <v>3</v>
      </c>
      <c r="AZ7" s="28">
        <f>COUNTIF(D7:AL7,6)</f>
        <v>0</v>
      </c>
      <c r="BA7" s="28">
        <f>COUNTIF(D7:AL7,7)</f>
        <v>0</v>
      </c>
      <c r="BB7" s="28">
        <f>COUNTIF(D7:AL7,8)</f>
        <v>0</v>
      </c>
      <c r="BC7" s="28">
        <f>COUNTIF(D7:AL7,9)</f>
        <v>0</v>
      </c>
      <c r="BD7" s="28">
        <f>COUNTIF(D7:AL7,10)</f>
        <v>0</v>
      </c>
      <c r="BE7" s="28">
        <f>COUNTIF(D7:AL7,11)</f>
        <v>0</v>
      </c>
      <c r="BF7" s="28">
        <f>COUNTIF(D7:AL7,12)</f>
        <v>0</v>
      </c>
      <c r="BG7" s="28">
        <f>COUNTIF(D7:AL7,13)</f>
        <v>0</v>
      </c>
      <c r="BH7" s="28">
        <f>COUNTIF(D7:AL7,14)</f>
        <v>0</v>
      </c>
      <c r="BI7" s="28">
        <f>COUNTIF(D7:AL7,15)</f>
        <v>0</v>
      </c>
      <c r="BJ7" s="28">
        <f>COUNTIF(D7:AL7,16)</f>
        <v>0</v>
      </c>
      <c r="BK7" s="28">
        <f>COUNTIF(D7:AL7,17)</f>
        <v>0</v>
      </c>
      <c r="BL7" s="28">
        <f>COUNTIF(D7:AL7,18)</f>
        <v>0</v>
      </c>
      <c r="BM7" s="28">
        <f>COUNTIF(D7:AL7,19)</f>
        <v>0</v>
      </c>
      <c r="BN7" s="28">
        <f>COUNTIF(D7:AL7,20)</f>
        <v>0</v>
      </c>
      <c r="BO7" s="28">
        <f>COUNTIF(D7:AL7,21)</f>
        <v>0</v>
      </c>
      <c r="BP7" s="28">
        <f>COUNTIF(D7:AL7,22)</f>
        <v>0</v>
      </c>
      <c r="BQ7" s="28">
        <f>COUNTIF(D7:AL7,23)</f>
        <v>0</v>
      </c>
      <c r="BR7" s="28">
        <f>COUNTIF(D7:AL7,24)</f>
        <v>0</v>
      </c>
      <c r="BS7" s="28">
        <f>COUNTIF(D7:AL7,25)</f>
        <v>0</v>
      </c>
      <c r="BT7" s="28">
        <f>COUNTIF(D7:AL7,26)</f>
        <v>0</v>
      </c>
      <c r="BU7" s="28">
        <f>COUNTIF(D7:AL7,27)</f>
        <v>0</v>
      </c>
      <c r="BV7" s="28">
        <f>COUNTIF(D7:AL7,28)</f>
        <v>0</v>
      </c>
      <c r="BW7" s="28">
        <f>COUNTIF(D7:AL7,29)</f>
        <v>0</v>
      </c>
      <c r="BX7" s="28">
        <f>COUNTIF(D7:AL7,30)</f>
        <v>0</v>
      </c>
      <c r="BY7" s="28"/>
    </row>
    <row r="8" spans="1:77" ht="12.75">
      <c r="A8" s="30">
        <v>5</v>
      </c>
      <c r="B8" s="17" t="s">
        <v>61</v>
      </c>
      <c r="C8" s="27">
        <f>SUM(E8,G8,I8,K8,M8,O8,Q8,S8,U8,W8,Y8,AA8,AC8,AE8,AG8,AI8,AK8,AM8)</f>
        <v>4.578282828282828</v>
      </c>
      <c r="D8" s="20"/>
      <c r="E8" s="8"/>
      <c r="F8" s="23">
        <v>14</v>
      </c>
      <c r="G8" s="8">
        <f>(21-F8)/20</f>
        <v>0.35</v>
      </c>
      <c r="H8" s="23">
        <v>4</v>
      </c>
      <c r="I8" s="8">
        <f>(13-H8)/12</f>
        <v>0.75</v>
      </c>
      <c r="J8" s="23">
        <v>11</v>
      </c>
      <c r="K8" s="8">
        <f>(17-J8)/16</f>
        <v>0.375</v>
      </c>
      <c r="L8" s="23">
        <v>8</v>
      </c>
      <c r="M8" s="8">
        <f>(13-L8)/12</f>
        <v>0.4166666666666667</v>
      </c>
      <c r="N8" s="23"/>
      <c r="O8" s="8"/>
      <c r="P8" s="23">
        <v>6</v>
      </c>
      <c r="Q8" s="8">
        <f>(11-P8)/10</f>
        <v>0.5</v>
      </c>
      <c r="R8" s="23">
        <v>5</v>
      </c>
      <c r="S8" s="8">
        <f>(10-R8)/9</f>
        <v>0.5555555555555556</v>
      </c>
      <c r="T8" s="23">
        <v>25</v>
      </c>
      <c r="U8" s="8">
        <f>(34-T8)/33</f>
        <v>0.2727272727272727</v>
      </c>
      <c r="V8" s="21">
        <v>13</v>
      </c>
      <c r="W8" s="8">
        <f>(21-V8)/20</f>
        <v>0.4</v>
      </c>
      <c r="X8" s="23">
        <v>6</v>
      </c>
      <c r="Y8" s="8">
        <f>(9-X8)/8</f>
        <v>0.375</v>
      </c>
      <c r="Z8" s="23">
        <v>6</v>
      </c>
      <c r="AA8" s="35">
        <f>(13-Z8)/12</f>
        <v>0.5833333333333334</v>
      </c>
      <c r="AB8" s="23"/>
      <c r="AC8" s="8"/>
      <c r="AD8" s="23"/>
      <c r="AE8" s="8"/>
      <c r="AF8" s="23"/>
      <c r="AG8" s="6"/>
      <c r="AH8" s="23"/>
      <c r="AI8" s="6"/>
      <c r="AJ8" s="23"/>
      <c r="AK8" s="6"/>
      <c r="AL8" s="23"/>
      <c r="AM8" s="8"/>
      <c r="AN8" s="12"/>
      <c r="AO8" s="45">
        <f>COUNT(D8,F8,H8,J8,L8,N8,P8,R8,T8,V8,X8,Z8,AB8,AD8,AF8,AH8,AJ8,AL8)</f>
        <v>10</v>
      </c>
      <c r="AP8" s="47">
        <f>MIN(E8,G8,I8,K8,M8,O8,Q8,S8,U8,W8,Y8,AA8,AC8,AE8,AG8,AI8,AK8,AM8)</f>
        <v>0.2727272727272727</v>
      </c>
      <c r="AQ8" s="48">
        <f>C8/AO8</f>
        <v>0.4578282828282828</v>
      </c>
      <c r="AR8" s="47">
        <f>MAX(E8,G8,I8,K8,M8,O8,Q8,S8,U8,W8,Y8,AA8,AC8,AE8,AG8,AI8,AK8,AM8)</f>
        <v>0.75</v>
      </c>
      <c r="AS8" s="52">
        <f>(AR8/AP8)^(1/AO8)</f>
        <v>1.1064537610602057</v>
      </c>
      <c r="AT8" s="53">
        <f>MEDIAN(D8,F8,H8,J8,L8,N8,P8,R8,T8,V8,X8,Z8,AB8,AD8,AF8,AH8,AJ8,AL8)</f>
        <v>7</v>
      </c>
      <c r="AU8" s="28">
        <f>COUNTIF(D8:AL8,1)/2</f>
        <v>0</v>
      </c>
      <c r="AV8" s="28">
        <f>COUNTIF(D8:AL8,2)</f>
        <v>0</v>
      </c>
      <c r="AW8" s="28">
        <f>COUNTIF(D8:AL8,3)</f>
        <v>0</v>
      </c>
      <c r="AX8" s="49">
        <f>COUNTIF(D8:AL8,4)</f>
        <v>1</v>
      </c>
      <c r="AY8" s="49">
        <f>COUNTIF(D8:AL8,5)</f>
        <v>1</v>
      </c>
      <c r="AZ8" s="49">
        <f>COUNTIF(D8:AL8,6)</f>
        <v>3</v>
      </c>
      <c r="BA8" s="28">
        <f>COUNTIF(D8:AL8,7)</f>
        <v>0</v>
      </c>
      <c r="BB8" s="49">
        <f>COUNTIF(D8:AL8,8)</f>
        <v>1</v>
      </c>
      <c r="BC8" s="28">
        <f>COUNTIF(D8:AL8,9)</f>
        <v>0</v>
      </c>
      <c r="BD8" s="28">
        <f>COUNTIF(D8:AL8,10)</f>
        <v>0</v>
      </c>
      <c r="BE8" s="49">
        <f>COUNTIF(D8:AL8,11)</f>
        <v>1</v>
      </c>
      <c r="BF8" s="28">
        <f>COUNTIF(D8:AL8,12)</f>
        <v>0</v>
      </c>
      <c r="BG8" s="49">
        <f>COUNTIF(D8:AL8,13)</f>
        <v>1</v>
      </c>
      <c r="BH8" s="46">
        <f>COUNTIF(D8:AL8,14)</f>
        <v>1</v>
      </c>
      <c r="BI8" s="28">
        <f>COUNTIF(D8:AL8,15)</f>
        <v>0</v>
      </c>
      <c r="BJ8" s="28">
        <f>COUNTIF(D8:AL8,16)</f>
        <v>0</v>
      </c>
      <c r="BK8" s="28">
        <f>COUNTIF(D8:AL8,17)</f>
        <v>0</v>
      </c>
      <c r="BL8" s="28">
        <f>COUNTIF(D8:AL8,18)</f>
        <v>0</v>
      </c>
      <c r="BM8" s="28">
        <f>COUNTIF(D8:AL8,19)</f>
        <v>0</v>
      </c>
      <c r="BN8" s="28">
        <f>COUNTIF(D8:AL8,20)</f>
        <v>0</v>
      </c>
      <c r="BO8" s="28">
        <f>COUNTIF(D8:AL8,21)</f>
        <v>0</v>
      </c>
      <c r="BP8" s="28">
        <f>COUNTIF(D8:AL8,22)</f>
        <v>0</v>
      </c>
      <c r="BQ8" s="28">
        <f>COUNTIF(D8:AL8,23)</f>
        <v>0</v>
      </c>
      <c r="BR8" s="28">
        <f>COUNTIF(D8:AL8,24)</f>
        <v>0</v>
      </c>
      <c r="BS8" s="56">
        <f>COUNTIF(D8:AL8,25)</f>
        <v>1</v>
      </c>
      <c r="BT8" s="28">
        <f>COUNTIF(D8:AL8,26)</f>
        <v>0</v>
      </c>
      <c r="BU8" s="28">
        <f>COUNTIF(D8:AL8,27)</f>
        <v>0</v>
      </c>
      <c r="BV8" s="28">
        <f>COUNTIF(D8:AL8,28)</f>
        <v>0</v>
      </c>
      <c r="BW8" s="28">
        <f>COUNTIF(D8:AL8,29)</f>
        <v>0</v>
      </c>
      <c r="BX8" s="28">
        <f>COUNTIF(D8:AL8,30)</f>
        <v>0</v>
      </c>
      <c r="BY8" s="28"/>
    </row>
    <row r="9" spans="1:77" ht="12.75">
      <c r="A9" s="30">
        <v>9</v>
      </c>
      <c r="B9" s="43" t="s">
        <v>66</v>
      </c>
      <c r="C9" s="27">
        <f>SUM(E9,G9,I9,K9,M9,O9,Q9,S9,U9,W9,Y9,AA9,AC9,AE9,AG9,AI9,AK9,AM9)</f>
        <v>2.9964646464646463</v>
      </c>
      <c r="D9" s="21">
        <v>9</v>
      </c>
      <c r="E9" s="8">
        <f>(19-D9)/18</f>
        <v>0.5555555555555556</v>
      </c>
      <c r="F9" s="23">
        <v>15</v>
      </c>
      <c r="G9" s="8">
        <f>(21-F9)/20</f>
        <v>0.3</v>
      </c>
      <c r="H9" s="23"/>
      <c r="I9" s="8"/>
      <c r="J9" s="23"/>
      <c r="K9" s="8"/>
      <c r="L9" s="23"/>
      <c r="M9" s="8"/>
      <c r="N9" s="23"/>
      <c r="O9" s="8"/>
      <c r="P9" s="23">
        <v>2</v>
      </c>
      <c r="Q9" s="8">
        <f>(11-P9)/10</f>
        <v>0.9</v>
      </c>
      <c r="R9" s="23"/>
      <c r="S9" s="8"/>
      <c r="T9" s="23">
        <v>31</v>
      </c>
      <c r="U9" s="8">
        <f>(34-T9)/33</f>
        <v>0.09090909090909091</v>
      </c>
      <c r="V9" s="21">
        <v>8</v>
      </c>
      <c r="W9" s="8">
        <f>(21-V9)/20</f>
        <v>0.65</v>
      </c>
      <c r="X9" s="23"/>
      <c r="Y9" s="8"/>
      <c r="Z9" s="23">
        <v>7</v>
      </c>
      <c r="AA9" s="35">
        <f>(13-Z9)/12</f>
        <v>0.5</v>
      </c>
      <c r="AB9" s="23"/>
      <c r="AC9" s="8"/>
      <c r="AD9" s="23"/>
      <c r="AE9" s="8"/>
      <c r="AF9" s="23"/>
      <c r="AG9" s="6"/>
      <c r="AH9" s="23"/>
      <c r="AI9" s="6"/>
      <c r="AJ9" s="23"/>
      <c r="AK9" s="6"/>
      <c r="AL9" s="23"/>
      <c r="AM9" s="8"/>
      <c r="AN9" s="12"/>
      <c r="AO9" s="45">
        <f>COUNT(D9,F9,H9,J9,L9,N9,P9,R9,T9,V9,X9,Z9,AB9,AD9,AF9,AH9,AJ9,AL9)</f>
        <v>6</v>
      </c>
      <c r="AP9" s="47">
        <f>MIN(E9,G9,I9,K9,M9,O9,Q9,S9,U9,W9,Y9,AA9,AC9,AE9,AG9,AI9,AK9,AM9)</f>
        <v>0.09090909090909091</v>
      </c>
      <c r="AQ9" s="48">
        <f>C9/AO9</f>
        <v>0.49941077441077436</v>
      </c>
      <c r="AR9" s="47">
        <f>MAX(E9,G9,I9,K9,M9,O9,Q9,S9,U9,W9,Y9,AA9,AC9,AE9,AG9,AI9,AK9,AM9)</f>
        <v>0.9</v>
      </c>
      <c r="AS9" s="52">
        <f>(AR9/AP9)^(1/AO9)</f>
        <v>1.4653426797233953</v>
      </c>
      <c r="AT9" s="53">
        <f>MEDIAN(D9,F9,H9,J9,L9,N9,P9,R9,T9,V9,X9,Z9,AB9,AD9,AF9,AH9,AJ9,AL9)</f>
        <v>8.5</v>
      </c>
      <c r="AU9" s="28">
        <f>COUNTIF(D9:AL9,1)/2</f>
        <v>0</v>
      </c>
      <c r="AV9" s="49">
        <f>COUNTIF(D9:AL9,2)</f>
        <v>1</v>
      </c>
      <c r="AW9" s="28">
        <f>COUNTIF(D9:AL9,3)</f>
        <v>0</v>
      </c>
      <c r="AX9" s="28">
        <f>COUNTIF(D9:AL9,4)</f>
        <v>0</v>
      </c>
      <c r="AY9" s="28">
        <f>COUNTIF(D9:AL9,5)</f>
        <v>0</v>
      </c>
      <c r="AZ9" s="28">
        <f>COUNTIF(D9:AL9,6)</f>
        <v>0</v>
      </c>
      <c r="BA9" s="49">
        <f>COUNTIF(D9:AL9,7)</f>
        <v>1</v>
      </c>
      <c r="BB9" s="49">
        <f>COUNTIF(D9:AL9,8)</f>
        <v>1</v>
      </c>
      <c r="BC9" s="46">
        <f>COUNTIF(D9:AL9,9)</f>
        <v>1</v>
      </c>
      <c r="BD9" s="28">
        <f>COUNTIF(D9:AL9,10)</f>
        <v>0</v>
      </c>
      <c r="BE9" s="28">
        <f>COUNTIF(D9:AL9,11)</f>
        <v>0</v>
      </c>
      <c r="BF9" s="28">
        <f>COUNTIF(D9:AL9,12)</f>
        <v>0</v>
      </c>
      <c r="BG9" s="28">
        <f>COUNTIF(D9:AL9,13)</f>
        <v>0</v>
      </c>
      <c r="BH9" s="28">
        <f>COUNTIF(D9:AL9,14)</f>
        <v>0</v>
      </c>
      <c r="BI9" s="46">
        <f>COUNTIF(D9:AL9,15)</f>
        <v>1</v>
      </c>
      <c r="BJ9" s="28">
        <f>COUNTIF(D9:AL9,16)</f>
        <v>0</v>
      </c>
      <c r="BK9" s="28">
        <f>COUNTIF(D9:AL9,17)</f>
        <v>0</v>
      </c>
      <c r="BL9" s="28">
        <f>COUNTIF(D9:AL9,18)</f>
        <v>0</v>
      </c>
      <c r="BM9" s="28">
        <f>COUNTIF(D9:AL9,19)</f>
        <v>0</v>
      </c>
      <c r="BN9" s="28">
        <f>COUNTIF(D9:AL9,20)</f>
        <v>0</v>
      </c>
      <c r="BO9" s="28">
        <f>COUNTIF(D9:AL9,21)</f>
        <v>0</v>
      </c>
      <c r="BP9" s="28">
        <f>COUNTIF(D9:AL9,22)</f>
        <v>0</v>
      </c>
      <c r="BQ9" s="28">
        <f>COUNTIF(D9:AL9,23)</f>
        <v>0</v>
      </c>
      <c r="BR9" s="28">
        <f>COUNTIF(D9:AL9,24)</f>
        <v>0</v>
      </c>
      <c r="BS9" s="28">
        <f>COUNTIF(D9:AL9,25)</f>
        <v>0</v>
      </c>
      <c r="BT9" s="28">
        <f>COUNTIF(D9:AL9,26)</f>
        <v>0</v>
      </c>
      <c r="BU9" s="28">
        <f>COUNTIF(D9:AL9,27)</f>
        <v>0</v>
      </c>
      <c r="BV9" s="28">
        <f>COUNTIF(D9:AL9,28)</f>
        <v>0</v>
      </c>
      <c r="BW9" s="28">
        <f>COUNTIF(D9:AL9,29)</f>
        <v>0</v>
      </c>
      <c r="BX9" s="28">
        <f>COUNTIF(D9:AL9,30)</f>
        <v>0</v>
      </c>
      <c r="BY9" s="56">
        <v>1</v>
      </c>
    </row>
    <row r="10" spans="1:77" ht="12.75">
      <c r="A10" s="30">
        <v>4</v>
      </c>
      <c r="B10" s="17" t="s">
        <v>49</v>
      </c>
      <c r="C10" s="27">
        <f>SUM(E10,G10,I10,K10,M10,O10,Q10,S10,U10,W10,Y10,AA10,AC10,AE10,AG10,AI10,AK10,AM10)</f>
        <v>5.695580808080808</v>
      </c>
      <c r="D10" s="20">
        <v>13</v>
      </c>
      <c r="E10" s="8">
        <f>(19-D10)/18</f>
        <v>0.3333333333333333</v>
      </c>
      <c r="F10" s="23"/>
      <c r="G10" s="8"/>
      <c r="H10" s="23">
        <v>9</v>
      </c>
      <c r="I10" s="8">
        <f>(13-H10)/12</f>
        <v>0.3333333333333333</v>
      </c>
      <c r="J10" s="23">
        <v>12</v>
      </c>
      <c r="K10" s="8">
        <f>(17-J10)/16</f>
        <v>0.3125</v>
      </c>
      <c r="L10" s="23">
        <v>4</v>
      </c>
      <c r="M10" s="8">
        <f>(13-L10)/12</f>
        <v>0.75</v>
      </c>
      <c r="N10" s="23">
        <v>5</v>
      </c>
      <c r="O10" s="8">
        <f>(11-N10)/10</f>
        <v>0.6</v>
      </c>
      <c r="P10" s="23">
        <v>7</v>
      </c>
      <c r="Q10" s="8">
        <f>(11-P10)/10</f>
        <v>0.4</v>
      </c>
      <c r="R10" s="23">
        <v>3</v>
      </c>
      <c r="S10" s="8">
        <f>(10-R10)/9</f>
        <v>0.7777777777777778</v>
      </c>
      <c r="T10" s="23">
        <v>11</v>
      </c>
      <c r="U10" s="8">
        <f>(34-T10)/33</f>
        <v>0.696969696969697</v>
      </c>
      <c r="V10" s="21">
        <v>12</v>
      </c>
      <c r="W10" s="8">
        <f>(21-V10)/20</f>
        <v>0.45</v>
      </c>
      <c r="X10" s="23">
        <v>4</v>
      </c>
      <c r="Y10" s="8">
        <f>(9-X10)/8</f>
        <v>0.625</v>
      </c>
      <c r="Z10" s="23">
        <v>8</v>
      </c>
      <c r="AA10" s="35">
        <f>(13-Z10)/12</f>
        <v>0.4166666666666667</v>
      </c>
      <c r="AB10" s="23"/>
      <c r="AC10" s="8"/>
      <c r="AD10" s="23"/>
      <c r="AE10" s="8"/>
      <c r="AF10" s="23"/>
      <c r="AG10" s="6"/>
      <c r="AH10" s="23"/>
      <c r="AI10" s="6"/>
      <c r="AJ10" s="23"/>
      <c r="AK10" s="6"/>
      <c r="AL10" s="23"/>
      <c r="AM10" s="8"/>
      <c r="AN10" s="12"/>
      <c r="AO10" s="45">
        <f>COUNT(D10,F10,H10,J10,L10,N10,P10,R10,T10,V10,X10,Z10,AB10,AD10,AF10,AH10,AJ10,AL10)</f>
        <v>11</v>
      </c>
      <c r="AP10" s="47">
        <f>MIN(E10,G10,I10,K10,M10,O10,Q10,S10,U10,W10,Y10,AA10,AC10,AE10,AG10,AI10,AK10,AM10)</f>
        <v>0.3125</v>
      </c>
      <c r="AQ10" s="48">
        <f>C10/AO10</f>
        <v>0.5177800734618917</v>
      </c>
      <c r="AR10" s="47">
        <f>MAX(E10,G10,I10,K10,M10,O10,Q10,S10,U10,W10,Y10,AA10,AC10,AE10,AG10,AI10,AK10,AM10)</f>
        <v>0.7777777777777778</v>
      </c>
      <c r="AS10" s="52">
        <f>(AR10/AP10)^(1/AO10)</f>
        <v>1.0864268764343483</v>
      </c>
      <c r="AT10" s="53">
        <f>MEDIAN(D10,F10,H10,J10,L10,N10,P10,R10,T10,V10,X10,Z10,AB10,AD10,AF10,AH10,AJ10,AL10)</f>
        <v>8</v>
      </c>
      <c r="AU10" s="28">
        <f>COUNTIF(D10:AL10,1)/2</f>
        <v>0</v>
      </c>
      <c r="AV10" s="28">
        <f>COUNTIF(D10:AL10,2)</f>
        <v>0</v>
      </c>
      <c r="AW10" s="49">
        <f>COUNTIF(D10:AL10,3)</f>
        <v>1</v>
      </c>
      <c r="AX10" s="49">
        <f>COUNTIF(D10:AL10,4)</f>
        <v>2</v>
      </c>
      <c r="AY10" s="49">
        <f>COUNTIF(D10:AL10,5)</f>
        <v>1</v>
      </c>
      <c r="AZ10" s="28">
        <f>COUNTIF(D10:AL10,6)</f>
        <v>0</v>
      </c>
      <c r="BA10" s="49">
        <f>COUNTIF(D10:AL10,7)</f>
        <v>1</v>
      </c>
      <c r="BB10" s="49">
        <f>COUNTIF(D10:AL10,8)</f>
        <v>1</v>
      </c>
      <c r="BC10" s="49">
        <f>COUNTIF(D10:AL10,9)</f>
        <v>1</v>
      </c>
      <c r="BD10" s="28">
        <f>COUNTIF(D10:AL10,10)</f>
        <v>0</v>
      </c>
      <c r="BE10" s="56">
        <f>COUNTIF(D10:AL10,11)</f>
        <v>1</v>
      </c>
      <c r="BF10" s="49">
        <f>COUNTIF(D10:AL10,12)</f>
        <v>2</v>
      </c>
      <c r="BG10" s="46">
        <f>COUNTIF(D10:AL10,13)</f>
        <v>1</v>
      </c>
      <c r="BH10" s="28">
        <f>COUNTIF(D10:AL10,14)</f>
        <v>0</v>
      </c>
      <c r="BI10" s="28">
        <f>COUNTIF(D10:AL10,15)</f>
        <v>0</v>
      </c>
      <c r="BJ10" s="28">
        <f>COUNTIF(D10:AL10,16)</f>
        <v>0</v>
      </c>
      <c r="BK10" s="28">
        <f>COUNTIF(D10:AL10,17)</f>
        <v>0</v>
      </c>
      <c r="BL10" s="28">
        <f>COUNTIF(D10:AL10,18)</f>
        <v>0</v>
      </c>
      <c r="BM10" s="28">
        <f>COUNTIF(D10:AL10,19)</f>
        <v>0</v>
      </c>
      <c r="BN10" s="28">
        <f>COUNTIF(D10:AL10,20)</f>
        <v>0</v>
      </c>
      <c r="BO10" s="28">
        <f>COUNTIF(D10:AL10,21)</f>
        <v>0</v>
      </c>
      <c r="BP10" s="28">
        <f>COUNTIF(D10:AL10,22)</f>
        <v>0</v>
      </c>
      <c r="BQ10" s="28">
        <f>COUNTIF(D10:AL10,23)</f>
        <v>0</v>
      </c>
      <c r="BR10" s="28">
        <f>COUNTIF(D10:AL10,24)</f>
        <v>0</v>
      </c>
      <c r="BS10" s="28">
        <f>COUNTIF(D10:AL10,25)</f>
        <v>0</v>
      </c>
      <c r="BT10" s="28">
        <f>COUNTIF(D10:AL10,26)</f>
        <v>0</v>
      </c>
      <c r="BU10" s="28">
        <f>COUNTIF(D10:AL10,27)</f>
        <v>0</v>
      </c>
      <c r="BV10" s="28">
        <f>COUNTIF(D10:AL10,28)</f>
        <v>0</v>
      </c>
      <c r="BW10" s="28">
        <f>COUNTIF(D10:AL10,29)</f>
        <v>0</v>
      </c>
      <c r="BX10" s="28">
        <f>COUNTIF(D10:AL10,30)</f>
        <v>0</v>
      </c>
      <c r="BY10" s="28"/>
    </row>
    <row r="11" spans="1:77" ht="12.75">
      <c r="A11" s="30">
        <v>16</v>
      </c>
      <c r="B11" s="17" t="s">
        <v>58</v>
      </c>
      <c r="C11" s="27">
        <f>SUM(E11,G11,I11,K11,M11,O11,Q11,S11,U11,W11,Y11,AA11,AC11,AE11,AG11,AI11,AK11,AM11)</f>
        <v>1.3805555555555555</v>
      </c>
      <c r="D11" s="20">
        <v>17</v>
      </c>
      <c r="E11" s="8">
        <f>(19-D11)/18</f>
        <v>0.1111111111111111</v>
      </c>
      <c r="F11" s="23">
        <v>17</v>
      </c>
      <c r="G11" s="8">
        <f>(21-F11)/20</f>
        <v>0.2</v>
      </c>
      <c r="H11" s="23"/>
      <c r="I11" s="8"/>
      <c r="J11" s="23">
        <v>15</v>
      </c>
      <c r="K11" s="8">
        <f>(17-J11)/16</f>
        <v>0.125</v>
      </c>
      <c r="L11" s="23"/>
      <c r="M11" s="8"/>
      <c r="N11" s="23">
        <v>9</v>
      </c>
      <c r="O11" s="8">
        <f>(11-N11)/10</f>
        <v>0.2</v>
      </c>
      <c r="P11" s="23">
        <v>9</v>
      </c>
      <c r="Q11" s="8">
        <f>(11-P11)/10</f>
        <v>0.2</v>
      </c>
      <c r="R11" s="23">
        <v>9</v>
      </c>
      <c r="S11" s="8">
        <f>(10-R11)/9</f>
        <v>0.1111111111111111</v>
      </c>
      <c r="T11" s="23"/>
      <c r="U11" s="8"/>
      <c r="V11" s="21">
        <v>19</v>
      </c>
      <c r="W11" s="8">
        <f>(21-V11)/20</f>
        <v>0.1</v>
      </c>
      <c r="X11" s="23"/>
      <c r="Y11" s="8"/>
      <c r="Z11" s="23">
        <v>9</v>
      </c>
      <c r="AA11" s="35">
        <f>(13-Z11)/12</f>
        <v>0.3333333333333333</v>
      </c>
      <c r="AB11" s="23"/>
      <c r="AC11" s="8"/>
      <c r="AD11" s="23"/>
      <c r="AE11" s="8"/>
      <c r="AF11" s="23"/>
      <c r="AG11" s="6"/>
      <c r="AH11" s="23"/>
      <c r="AI11" s="6"/>
      <c r="AJ11" s="23"/>
      <c r="AK11" s="6"/>
      <c r="AL11" s="23"/>
      <c r="AM11" s="8"/>
      <c r="AN11" s="12"/>
      <c r="AO11" s="45">
        <f>COUNT(D11,F11,H11,J11,L11,N11,P11,R11,T11,V11,X11,Z11,AB11,AD11,AF11,AH11,AJ11,AL11)</f>
        <v>8</v>
      </c>
      <c r="AP11" s="47">
        <f>MIN(E11,G11,I11,K11,M11,O11,Q11,S11,U11,W11,Y11,AA11,AC11,AE11,AG11,AI11,AK11,AM11)</f>
        <v>0.1</v>
      </c>
      <c r="AQ11" s="48">
        <f>C11/AO11</f>
        <v>0.17256944444444444</v>
      </c>
      <c r="AR11" s="47">
        <f>MAX(E11,G11,I11,K11,M11,O11,Q11,S11,U11,W11,Y11,AA11,AC11,AE11,AG11,AI11,AK11,AM11)</f>
        <v>0.3333333333333333</v>
      </c>
      <c r="AS11" s="52">
        <f>(AR11/AP11)^(1/AO11)</f>
        <v>1.1624113535263816</v>
      </c>
      <c r="AT11" s="53">
        <f>MEDIAN(D11,F11,H11,J11,L11,N11,P11,R11,T11,V11,X11,Z11,AB11,AD11,AF11,AH11,AJ11,AL11)</f>
        <v>12</v>
      </c>
      <c r="AU11" s="28">
        <f>COUNTIF(D11:AL11,1)/2</f>
        <v>0</v>
      </c>
      <c r="AV11" s="28">
        <f>COUNTIF(D11:AL11,2)</f>
        <v>0</v>
      </c>
      <c r="AW11" s="28">
        <f>COUNTIF(D11:AL11,3)</f>
        <v>0</v>
      </c>
      <c r="AX11" s="28">
        <f>COUNTIF(D11:AL11,4)</f>
        <v>0</v>
      </c>
      <c r="AY11" s="28">
        <f>COUNTIF(D11:AL11,5)</f>
        <v>0</v>
      </c>
      <c r="AZ11" s="28">
        <f>COUNTIF(D11:AL11,6)</f>
        <v>0</v>
      </c>
      <c r="BA11" s="28">
        <f>COUNTIF(D11:AL11,7)</f>
        <v>0</v>
      </c>
      <c r="BB11" s="28">
        <f>COUNTIF(D11:AL11,8)</f>
        <v>0</v>
      </c>
      <c r="BC11" s="49">
        <f>COUNTIF(D11:AL11,9)</f>
        <v>4</v>
      </c>
      <c r="BD11" s="28">
        <f>COUNTIF(D11:AL11,10)</f>
        <v>0</v>
      </c>
      <c r="BE11" s="28">
        <f>COUNTIF(D11:AL11,11)</f>
        <v>0</v>
      </c>
      <c r="BF11" s="28">
        <f>COUNTIF(D11:AL11,12)</f>
        <v>0</v>
      </c>
      <c r="BG11" s="28">
        <f>COUNTIF(D11:AL11,13)</f>
        <v>0</v>
      </c>
      <c r="BH11" s="28">
        <f>COUNTIF(D11:AL11,14)</f>
        <v>0</v>
      </c>
      <c r="BI11" s="49">
        <f>COUNTIF(D11:AL11,15)</f>
        <v>1</v>
      </c>
      <c r="BJ11" s="28">
        <f>COUNTIF(D11:AL11,16)</f>
        <v>0</v>
      </c>
      <c r="BK11" s="46">
        <f>COUNTIF(D11:AL11,17)</f>
        <v>2</v>
      </c>
      <c r="BL11" s="28">
        <f>COUNTIF(D11:AL11,18)</f>
        <v>0</v>
      </c>
      <c r="BM11" s="49">
        <f>COUNTIF(D11:AL11,19)</f>
        <v>1</v>
      </c>
      <c r="BN11" s="28">
        <f>COUNTIF(D11:AL11,20)</f>
        <v>0</v>
      </c>
      <c r="BO11" s="28">
        <f>COUNTIF(D11:AL11,21)</f>
        <v>0</v>
      </c>
      <c r="BP11" s="28">
        <f>COUNTIF(D11:AL11,22)</f>
        <v>0</v>
      </c>
      <c r="BQ11" s="28">
        <f>COUNTIF(D11:AL11,23)</f>
        <v>0</v>
      </c>
      <c r="BR11" s="28">
        <f>COUNTIF(D11:AL11,24)</f>
        <v>0</v>
      </c>
      <c r="BS11" s="28">
        <f>COUNTIF(D11:AL11,25)</f>
        <v>0</v>
      </c>
      <c r="BT11" s="28">
        <f>COUNTIF(D11:AL11,26)</f>
        <v>0</v>
      </c>
      <c r="BU11" s="28">
        <f>COUNTIF(D11:AL11,27)</f>
        <v>0</v>
      </c>
      <c r="BV11" s="28">
        <f>COUNTIF(D11:AL11,28)</f>
        <v>0</v>
      </c>
      <c r="BW11" s="28">
        <f>COUNTIF(D11:AL11,29)</f>
        <v>0</v>
      </c>
      <c r="BX11" s="28">
        <f>COUNTIF(D11:AL11,30)</f>
        <v>0</v>
      </c>
      <c r="BY11" s="28"/>
    </row>
    <row r="12" spans="1:77" ht="12.75">
      <c r="A12" s="30">
        <v>7</v>
      </c>
      <c r="B12" s="17" t="s">
        <v>50</v>
      </c>
      <c r="C12" s="27">
        <f>SUM(E12,G12,I12,K12,M12,O12,Q12,S12,U12,W12,Y12,AA12,AC12,AE12,AG12,AI12,AK12,AM12)</f>
        <v>3.9161616161616157</v>
      </c>
      <c r="D12" s="21">
        <v>15</v>
      </c>
      <c r="E12" s="8">
        <f>(19-D12)/18</f>
        <v>0.2222222222222222</v>
      </c>
      <c r="F12" s="23"/>
      <c r="G12" s="8"/>
      <c r="H12" s="23"/>
      <c r="I12" s="8"/>
      <c r="J12" s="23"/>
      <c r="K12" s="8"/>
      <c r="L12" s="23">
        <v>10</v>
      </c>
      <c r="M12" s="8">
        <f>(13-L12)/12</f>
        <v>0.25</v>
      </c>
      <c r="N12" s="23">
        <v>6</v>
      </c>
      <c r="O12" s="8">
        <f>(11-N12)/10</f>
        <v>0.5</v>
      </c>
      <c r="P12" s="23">
        <v>5</v>
      </c>
      <c r="Q12" s="8">
        <f>(11-P12)/10</f>
        <v>0.6</v>
      </c>
      <c r="R12" s="23"/>
      <c r="S12" s="8"/>
      <c r="T12" s="23">
        <v>21</v>
      </c>
      <c r="U12" s="8">
        <f>(34-T12)/33</f>
        <v>0.3939393939393939</v>
      </c>
      <c r="V12" s="21">
        <v>7</v>
      </c>
      <c r="W12" s="8">
        <f>(21-V12)/20</f>
        <v>0.7</v>
      </c>
      <c r="X12" s="23">
        <v>1</v>
      </c>
      <c r="Y12" s="8">
        <f>(9-X12)/8</f>
        <v>1</v>
      </c>
      <c r="Z12" s="23">
        <v>10</v>
      </c>
      <c r="AA12" s="35">
        <f>(13-Z12)/12</f>
        <v>0.25</v>
      </c>
      <c r="AB12" s="23"/>
      <c r="AC12" s="8"/>
      <c r="AD12" s="23"/>
      <c r="AE12" s="8"/>
      <c r="AF12" s="23"/>
      <c r="AG12" s="6"/>
      <c r="AH12" s="23"/>
      <c r="AI12" s="6"/>
      <c r="AJ12" s="23"/>
      <c r="AK12" s="6"/>
      <c r="AL12" s="23"/>
      <c r="AM12" s="8"/>
      <c r="AN12" s="12"/>
      <c r="AO12" s="45">
        <f>COUNT(D12,F12,H12,J12,L12,N12,P12,R12,T12,V12,X12,Z12,AB12,AD12,AF12,AH12,AJ12,AL12)</f>
        <v>8</v>
      </c>
      <c r="AP12" s="47">
        <f>MIN(E12,G12,I12,K12,M12,O12,Q12,S12,U12,W12,Y12,AA12,AC12,AE12,AG12,AI12,AK12,AM12)</f>
        <v>0.2222222222222222</v>
      </c>
      <c r="AQ12" s="48">
        <f>C12/AO12</f>
        <v>0.48952020202020197</v>
      </c>
      <c r="AR12" s="47">
        <f>MAX(E12,G12,I12,K12,M12,O12,Q12,S12,U12,W12,Y12,AA12,AC12,AE12,AG12,AI12,AK12,AM12)</f>
        <v>1</v>
      </c>
      <c r="AS12" s="52">
        <f>(AR12/AP12)^(1/AO12)</f>
        <v>1.2068451910340325</v>
      </c>
      <c r="AT12" s="53">
        <f>MEDIAN(D12,F12,H12,J12,L12,N12,P12,R12,T12,V12,X12,Z12,AB12,AD12,AF12,AH12,AJ12,AL12)</f>
        <v>8.5</v>
      </c>
      <c r="AU12" s="83">
        <f>COUNTIF(D12:AL12,1)/2</f>
        <v>1</v>
      </c>
      <c r="AV12" s="28">
        <f>COUNTIF(D12:AL12,2)</f>
        <v>0</v>
      </c>
      <c r="AW12" s="28">
        <f>COUNTIF(D12:AL12,3)</f>
        <v>0</v>
      </c>
      <c r="AX12" s="28">
        <f>COUNTIF(D12:AL12,4)</f>
        <v>0</v>
      </c>
      <c r="AY12" s="49">
        <f>COUNTIF(D12:AL12,5)</f>
        <v>1</v>
      </c>
      <c r="AZ12" s="49">
        <f>COUNTIF(D12:AL12,6)</f>
        <v>1</v>
      </c>
      <c r="BA12" s="49">
        <f>COUNTIF(D12:AL12,7)</f>
        <v>1</v>
      </c>
      <c r="BB12" s="28">
        <f>COUNTIF(D12:AL12,8)</f>
        <v>0</v>
      </c>
      <c r="BC12" s="28">
        <f>COUNTIF(D12:AL12,9)</f>
        <v>0</v>
      </c>
      <c r="BD12" s="49">
        <f>COUNTIF(D12:AL12,10)</f>
        <v>2</v>
      </c>
      <c r="BE12" s="28">
        <f>COUNTIF(D12:AL12,11)</f>
        <v>0</v>
      </c>
      <c r="BF12" s="28">
        <f>COUNTIF(D12:AL12,12)</f>
        <v>0</v>
      </c>
      <c r="BG12" s="28">
        <f>COUNTIF(D12:AL12,13)</f>
        <v>0</v>
      </c>
      <c r="BH12" s="28">
        <f>COUNTIF(D12:AL12,14)</f>
        <v>0</v>
      </c>
      <c r="BI12" s="28">
        <f>COUNTIF(D12:AL12,15)</f>
        <v>1</v>
      </c>
      <c r="BJ12" s="28">
        <f>COUNTIF(D12:AL12,16)</f>
        <v>0</v>
      </c>
      <c r="BK12" s="28">
        <f>COUNTIF(D12:AL12,17)</f>
        <v>0</v>
      </c>
      <c r="BL12" s="28">
        <f>COUNTIF(D12:AL12,18)</f>
        <v>0</v>
      </c>
      <c r="BM12" s="28">
        <f>COUNTIF(D12:AL12,19)</f>
        <v>0</v>
      </c>
      <c r="BN12" s="28">
        <f>COUNTIF(D12:AL12,20)</f>
        <v>0</v>
      </c>
      <c r="BO12" s="56">
        <f>COUNTIF(D12:AL12,21)</f>
        <v>1</v>
      </c>
      <c r="BP12" s="28">
        <f>COUNTIF(D12:AL12,22)</f>
        <v>0</v>
      </c>
      <c r="BQ12" s="28">
        <f>COUNTIF(D12:AL12,23)</f>
        <v>0</v>
      </c>
      <c r="BR12" s="28">
        <f>COUNTIF(D12:AL12,24)</f>
        <v>0</v>
      </c>
      <c r="BS12" s="28">
        <f>COUNTIF(D12:AL12,25)</f>
        <v>0</v>
      </c>
      <c r="BT12" s="28">
        <f>COUNTIF(D12:AL12,26)</f>
        <v>0</v>
      </c>
      <c r="BU12" s="28">
        <f>COUNTIF(D12:AL12,27)</f>
        <v>0</v>
      </c>
      <c r="BV12" s="28">
        <f>COUNTIF(D12:AL12,28)</f>
        <v>0</v>
      </c>
      <c r="BW12" s="28">
        <f>COUNTIF(D12:AL12,29)</f>
        <v>0</v>
      </c>
      <c r="BX12" s="28">
        <f>COUNTIF(D12:AL12,30)</f>
        <v>0</v>
      </c>
      <c r="BY12" s="28"/>
    </row>
    <row r="13" spans="1:77" ht="12.75">
      <c r="A13" s="30">
        <v>22</v>
      </c>
      <c r="B13" s="17" t="s">
        <v>63</v>
      </c>
      <c r="C13" s="27">
        <f>SUM(E13,G13,I13,K13,M13,O13,Q13,S13,U13,W13,Y13,AA13,AC13,AE13,AG13,AI13,AK13,AM13)</f>
        <v>0.9069444444444444</v>
      </c>
      <c r="D13" s="20">
        <v>18</v>
      </c>
      <c r="E13" s="8">
        <f>(19-D13)/18</f>
        <v>0.05555555555555555</v>
      </c>
      <c r="F13" s="23">
        <v>18</v>
      </c>
      <c r="G13" s="8">
        <f>(21-F13)/20</f>
        <v>0.15</v>
      </c>
      <c r="H13" s="23"/>
      <c r="I13" s="8"/>
      <c r="J13" s="23">
        <v>16</v>
      </c>
      <c r="K13" s="8">
        <f>(17-J13)/16</f>
        <v>0.0625</v>
      </c>
      <c r="L13" s="23"/>
      <c r="M13" s="8"/>
      <c r="N13" s="23">
        <v>10</v>
      </c>
      <c r="O13" s="8">
        <f>(11-N13)/10</f>
        <v>0.1</v>
      </c>
      <c r="P13" s="23">
        <v>10</v>
      </c>
      <c r="Q13" s="8">
        <f>(11-P13)/10</f>
        <v>0.1</v>
      </c>
      <c r="R13" s="23">
        <v>8</v>
      </c>
      <c r="S13" s="8">
        <f>(10-R13)/9</f>
        <v>0.2222222222222222</v>
      </c>
      <c r="T13" s="23"/>
      <c r="U13" s="8"/>
      <c r="V13" s="21">
        <v>20</v>
      </c>
      <c r="W13" s="8">
        <f>(21-V13)/20</f>
        <v>0.05</v>
      </c>
      <c r="X13" s="23"/>
      <c r="Y13" s="8"/>
      <c r="Z13" s="23">
        <v>11</v>
      </c>
      <c r="AA13" s="35">
        <f>(13-Z13)/12</f>
        <v>0.16666666666666666</v>
      </c>
      <c r="AB13" s="23"/>
      <c r="AC13" s="8"/>
      <c r="AD13" s="23"/>
      <c r="AE13" s="8"/>
      <c r="AF13" s="23"/>
      <c r="AG13" s="6"/>
      <c r="AH13" s="23"/>
      <c r="AI13" s="6"/>
      <c r="AJ13" s="23"/>
      <c r="AK13" s="6"/>
      <c r="AL13" s="23"/>
      <c r="AM13" s="8"/>
      <c r="AN13" s="12"/>
      <c r="AO13" s="45">
        <f>COUNT(D13,F13,H13,J13,L13,N13,P13,R13,T13,V13,X13,Z13,AB13,AD13,AF13,AH13,AJ13,AL13)</f>
        <v>8</v>
      </c>
      <c r="AP13" s="47">
        <f>MIN(E13,G13,I13,K13,M13,O13,Q13,S13,U13,W13,Y13,AA13,AC13,AE13,AG13,AI13,AK13,AM13)</f>
        <v>0.05</v>
      </c>
      <c r="AQ13" s="48">
        <f>C13/AO13</f>
        <v>0.11336805555555556</v>
      </c>
      <c r="AR13" s="47">
        <f>MAX(E13,G13,I13,K13,M13,O13,Q13,S13,U13,W13,Y13,AA13,AC13,AE13,AG13,AI13,AK13,AM13)</f>
        <v>0.2222222222222222</v>
      </c>
      <c r="AS13" s="52">
        <f>(AR13/AP13)^(1/AO13)</f>
        <v>1.2049726379594494</v>
      </c>
      <c r="AT13" s="53">
        <f>MEDIAN(D13,F13,H13,J13,L13,N13,P13,R13,T13,V13,X13,Z13,AB13,AD13,AF13,AH13,AJ13,AL13)</f>
        <v>13.5</v>
      </c>
      <c r="AU13" s="28">
        <f>COUNTIF(D13:AL13,1)/2</f>
        <v>0</v>
      </c>
      <c r="AV13" s="28">
        <f>COUNTIF(D13:AL13,2)</f>
        <v>0</v>
      </c>
      <c r="AW13" s="28">
        <f>COUNTIF(D13:AL13,3)</f>
        <v>0</v>
      </c>
      <c r="AX13" s="28">
        <f>COUNTIF(D13:AL13,4)</f>
        <v>0</v>
      </c>
      <c r="AY13" s="28">
        <f>COUNTIF(D13:AL13,5)</f>
        <v>0</v>
      </c>
      <c r="AZ13" s="28">
        <f>COUNTIF(D13:AL13,6)</f>
        <v>0</v>
      </c>
      <c r="BA13" s="28">
        <f>COUNTIF(D13:AL13,7)</f>
        <v>0</v>
      </c>
      <c r="BB13" s="49">
        <f>COUNTIF(D13:AL13,8)</f>
        <v>1</v>
      </c>
      <c r="BC13" s="28">
        <f>COUNTIF(D13:AL13,9)</f>
        <v>0</v>
      </c>
      <c r="BD13" s="49">
        <f>COUNTIF(D13:AL13,10)</f>
        <v>2</v>
      </c>
      <c r="BE13" s="49">
        <f>COUNTIF(D13:AL13,11)</f>
        <v>1</v>
      </c>
      <c r="BF13" s="28">
        <f>COUNTIF(D13:AL13,12)</f>
        <v>0</v>
      </c>
      <c r="BG13" s="28">
        <f>COUNTIF(D13:AL13,13)</f>
        <v>0</v>
      </c>
      <c r="BH13" s="28">
        <f>COUNTIF(D13:AL13,14)</f>
        <v>0</v>
      </c>
      <c r="BI13" s="28">
        <f>COUNTIF(D13:AL13,15)</f>
        <v>0</v>
      </c>
      <c r="BJ13" s="49">
        <f>COUNTIF(D13:AL13,16)</f>
        <v>1</v>
      </c>
      <c r="BK13" s="28">
        <f>COUNTIF(D13:AL13,17)</f>
        <v>0</v>
      </c>
      <c r="BL13" s="46">
        <f>COUNTIF(D13:AL13,18)</f>
        <v>2</v>
      </c>
      <c r="BM13" s="28">
        <f>COUNTIF(D13:AL13,19)</f>
        <v>0</v>
      </c>
      <c r="BN13" s="49">
        <f>COUNTIF(D13:AL13,20)</f>
        <v>1</v>
      </c>
      <c r="BO13" s="28">
        <f>COUNTIF(D13:AL13,21)</f>
        <v>0</v>
      </c>
      <c r="BP13" s="28">
        <f>COUNTIF(D13:AL13,22)</f>
        <v>0</v>
      </c>
      <c r="BQ13" s="28">
        <f>COUNTIF(D13:AL13,23)</f>
        <v>0</v>
      </c>
      <c r="BR13" s="28">
        <f>COUNTIF(D13:AL13,24)</f>
        <v>0</v>
      </c>
      <c r="BS13" s="28">
        <f>COUNTIF(D13:AL13,25)</f>
        <v>0</v>
      </c>
      <c r="BT13" s="28">
        <f>COUNTIF(D13:AL13,26)</f>
        <v>0</v>
      </c>
      <c r="BU13" s="28">
        <f>COUNTIF(D13:AL13,27)</f>
        <v>0</v>
      </c>
      <c r="BV13" s="28">
        <f>COUNTIF(D13:AL13,28)</f>
        <v>0</v>
      </c>
      <c r="BW13" s="28">
        <f>COUNTIF(D13:AL13,29)</f>
        <v>0</v>
      </c>
      <c r="BX13" s="28">
        <f>COUNTIF(D13:AL13,30)</f>
        <v>0</v>
      </c>
      <c r="BY13" s="28"/>
    </row>
    <row r="14" spans="1:77" ht="12.75">
      <c r="A14" s="30"/>
      <c r="B14" s="17" t="s">
        <v>103</v>
      </c>
      <c r="C14" s="27">
        <f>SUM(E14,G14,I14,K14,M14,O14,Q14,S14,U14,W14,Y14,AA14,AC14,AE14,AG14,AI14,AK14,AM14)</f>
        <v>1</v>
      </c>
      <c r="D14" s="20"/>
      <c r="E14" s="8"/>
      <c r="F14" s="23"/>
      <c r="G14" s="8"/>
      <c r="H14" s="23"/>
      <c r="I14" s="8"/>
      <c r="J14" s="23"/>
      <c r="K14" s="8"/>
      <c r="L14" s="23"/>
      <c r="M14" s="8"/>
      <c r="N14" s="23"/>
      <c r="O14" s="8"/>
      <c r="P14" s="23"/>
      <c r="Q14" s="8"/>
      <c r="R14" s="23">
        <v>1</v>
      </c>
      <c r="S14" s="8">
        <f>(10-R14)/9</f>
        <v>1</v>
      </c>
      <c r="T14" s="23"/>
      <c r="U14" s="8"/>
      <c r="V14" s="21"/>
      <c r="W14" s="8"/>
      <c r="X14" s="23"/>
      <c r="Y14" s="8"/>
      <c r="Z14" s="23"/>
      <c r="AA14" s="35"/>
      <c r="AB14" s="23"/>
      <c r="AC14" s="8"/>
      <c r="AD14" s="23"/>
      <c r="AE14" s="8"/>
      <c r="AF14" s="23"/>
      <c r="AG14" s="6"/>
      <c r="AH14" s="23"/>
      <c r="AI14" s="6"/>
      <c r="AJ14" s="23"/>
      <c r="AK14" s="6"/>
      <c r="AL14" s="23"/>
      <c r="AM14" s="8"/>
      <c r="AN14" s="12"/>
      <c r="AO14" s="45">
        <f>COUNT(D14,F14,H14,J14,L14,N14,P14,R14,T14,V14,X14,Z14,AB14,AD14,AF14,AH14,AJ14,AL14)</f>
        <v>1</v>
      </c>
      <c r="AP14" s="31">
        <f>MIN(E14,G14,I14,K14,M14,O14,Q14,S14,U14,W14,Y14,AA14,AC14,AE14,AG14,AI14,AK14,AM14)</f>
        <v>1</v>
      </c>
      <c r="AQ14" s="32">
        <f>C14/AO14</f>
        <v>1</v>
      </c>
      <c r="AR14" s="31">
        <f>MAX(E14,G14,I14,K14,M14,O14,Q14,S14,U14,W14,Y14,AA14,AC14,AE14,AG14,AI14,AK14,AM14)</f>
        <v>1</v>
      </c>
      <c r="AS14" s="33">
        <f>(AR14/AP14)^(1/AO14)</f>
        <v>1</v>
      </c>
      <c r="AT14" s="88">
        <f>MEDIAN(D14,F14,H14,J14,L14,N14,P14,R14,T14,V14,X14,Z14,AB14,AD14,AF14,AH14,AJ14,AL14)</f>
        <v>1</v>
      </c>
      <c r="AU14" s="83">
        <f>COUNTIF(D14:AL14,1)/2</f>
        <v>1</v>
      </c>
      <c r="AV14" s="28">
        <f>COUNTIF(D14:AL14,2)</f>
        <v>0</v>
      </c>
      <c r="AW14" s="28">
        <f>COUNTIF(D14:AL14,3)</f>
        <v>0</v>
      </c>
      <c r="AX14" s="28">
        <f>COUNTIF(D14:AL14,4)</f>
        <v>0</v>
      </c>
      <c r="AY14" s="28">
        <f>COUNTIF(D14:AL14,5)</f>
        <v>0</v>
      </c>
      <c r="AZ14" s="28">
        <f>COUNTIF(D14:AL14,6)</f>
        <v>0</v>
      </c>
      <c r="BA14" s="28">
        <f>COUNTIF(D14:AL14,7)</f>
        <v>0</v>
      </c>
      <c r="BB14" s="28">
        <f>COUNTIF(D14:AL14,8)</f>
        <v>0</v>
      </c>
      <c r="BC14" s="28">
        <f>COUNTIF(D14:AL14,9)</f>
        <v>0</v>
      </c>
      <c r="BD14" s="28">
        <f>COUNTIF(D14:AL14,10)</f>
        <v>0</v>
      </c>
      <c r="BE14" s="28">
        <f>COUNTIF(D14:AL14,11)</f>
        <v>0</v>
      </c>
      <c r="BF14" s="28">
        <f>COUNTIF(D14:AL14,12)</f>
        <v>0</v>
      </c>
      <c r="BG14" s="28">
        <f>COUNTIF(D14:AL14,13)</f>
        <v>0</v>
      </c>
      <c r="BH14" s="28">
        <f>COUNTIF(D14:AL14,14)</f>
        <v>0</v>
      </c>
      <c r="BI14" s="28">
        <f>COUNTIF(D14:AL14,15)</f>
        <v>0</v>
      </c>
      <c r="BJ14" s="28">
        <f>COUNTIF(D14:AL14,16)</f>
        <v>0</v>
      </c>
      <c r="BK14" s="28">
        <f>COUNTIF(D14:AL14,17)</f>
        <v>0</v>
      </c>
      <c r="BL14" s="28">
        <f>COUNTIF(D14:AL14,18)</f>
        <v>0</v>
      </c>
      <c r="BM14" s="28">
        <f>COUNTIF(D14:AL14,19)</f>
        <v>0</v>
      </c>
      <c r="BN14" s="28">
        <f>COUNTIF(D14:AL14,20)</f>
        <v>0</v>
      </c>
      <c r="BO14" s="28">
        <f>COUNTIF(D14:AL14,21)</f>
        <v>0</v>
      </c>
      <c r="BP14" s="28">
        <f>COUNTIF(D14:AL14,22)</f>
        <v>0</v>
      </c>
      <c r="BQ14" s="28">
        <f>COUNTIF(D14:AL14,23)</f>
        <v>0</v>
      </c>
      <c r="BR14" s="28">
        <f>COUNTIF(D14:AL14,24)</f>
        <v>0</v>
      </c>
      <c r="BS14" s="28">
        <f>COUNTIF(D14:AL14,25)</f>
        <v>0</v>
      </c>
      <c r="BT14" s="28">
        <f>COUNTIF(D14:AL14,26)</f>
        <v>0</v>
      </c>
      <c r="BU14" s="28">
        <f>COUNTIF(D14:AL14,27)</f>
        <v>0</v>
      </c>
      <c r="BV14" s="28">
        <f>COUNTIF(D14:AL14,28)</f>
        <v>0</v>
      </c>
      <c r="BW14" s="28">
        <f>COUNTIF(D14:AL14,29)</f>
        <v>0</v>
      </c>
      <c r="BX14" s="28">
        <f>COUNTIF(D14:AL14,30)</f>
        <v>0</v>
      </c>
      <c r="BY14" s="28"/>
    </row>
    <row r="15" spans="1:77" ht="12.75">
      <c r="A15" s="30"/>
      <c r="B15" s="17" t="s">
        <v>69</v>
      </c>
      <c r="C15" s="27">
        <f>SUM(E15,G15,I15,K15,M15,O15,Q15,S15,U15,W15,Y15,AA15,AC15,AE15,AG15,AI15,AK15,AM15)</f>
        <v>1</v>
      </c>
      <c r="D15" s="21"/>
      <c r="E15" s="8"/>
      <c r="F15" s="23"/>
      <c r="G15" s="8"/>
      <c r="H15" s="23"/>
      <c r="I15" s="8"/>
      <c r="J15" s="23"/>
      <c r="K15" s="8"/>
      <c r="L15" s="23"/>
      <c r="M15" s="8"/>
      <c r="N15" s="23"/>
      <c r="O15" s="8"/>
      <c r="P15" s="23"/>
      <c r="Q15" s="8"/>
      <c r="R15" s="23"/>
      <c r="S15" s="8"/>
      <c r="T15" s="23">
        <v>1</v>
      </c>
      <c r="U15" s="8">
        <f>(34-T15)/33</f>
        <v>1</v>
      </c>
      <c r="V15" s="21"/>
      <c r="W15" s="8"/>
      <c r="X15" s="23"/>
      <c r="Y15" s="8"/>
      <c r="Z15" s="23"/>
      <c r="AA15" s="35"/>
      <c r="AB15" s="23"/>
      <c r="AC15" s="8"/>
      <c r="AD15" s="23"/>
      <c r="AE15" s="8"/>
      <c r="AF15" s="23"/>
      <c r="AG15" s="6"/>
      <c r="AH15" s="23"/>
      <c r="AI15" s="6"/>
      <c r="AJ15" s="23"/>
      <c r="AK15" s="6"/>
      <c r="AL15" s="23"/>
      <c r="AM15" s="8"/>
      <c r="AN15" s="12"/>
      <c r="AO15" s="45">
        <f>COUNT(D15,F15,H15,J15,L15,N15,P15,R15,T15,V15,X15,Z15,AB15,AD15,AF15,AH15,AJ15,AL15)</f>
        <v>1</v>
      </c>
      <c r="AP15" s="31">
        <f>MIN(E15,G15,I15,K15,M15,O15,Q15,S15,U15,W15,Y15,AA15,AC15,AE15,AG15,AI15,AK15,AM15)</f>
        <v>1</v>
      </c>
      <c r="AQ15" s="32">
        <f>C15/AO15</f>
        <v>1</v>
      </c>
      <c r="AR15" s="31">
        <f>MAX(E15,G15,I15,K15,M15,O15,Q15,S15,U15,W15,Y15,AA15,AC15,AE15,AG15,AI15,AK15,AM15)</f>
        <v>1</v>
      </c>
      <c r="AS15" s="33">
        <f>(AR15/AP15)^(1/AO15)</f>
        <v>1</v>
      </c>
      <c r="AT15" s="88">
        <f>MEDIAN(D15,F15,H15,J15,L15,N15,P15,R15,T15,V15,X15,Z15,AB15,AD15,AF15,AH15,AJ15,AL15)</f>
        <v>1</v>
      </c>
      <c r="AU15" s="83">
        <f>COUNTIF(D15:AL15,1)/2</f>
        <v>1</v>
      </c>
      <c r="AV15" s="28">
        <f>COUNTIF(D15:AL15,2)</f>
        <v>0</v>
      </c>
      <c r="AW15" s="28">
        <f>COUNTIF(D15:AL15,3)</f>
        <v>0</v>
      </c>
      <c r="AX15" s="28">
        <f>COUNTIF(D15:AL15,4)</f>
        <v>0</v>
      </c>
      <c r="AY15" s="28">
        <f>COUNTIF(D15:AL15,5)</f>
        <v>0</v>
      </c>
      <c r="AZ15" s="28">
        <f>COUNTIF(D15:AL15,6)</f>
        <v>0</v>
      </c>
      <c r="BA15" s="28">
        <f>COUNTIF(D15:AL15,7)</f>
        <v>0</v>
      </c>
      <c r="BB15" s="28">
        <f>COUNTIF(D15:AL15,8)</f>
        <v>0</v>
      </c>
      <c r="BC15" s="28">
        <f>COUNTIF(D15:AL15,9)</f>
        <v>0</v>
      </c>
      <c r="BD15" s="28">
        <f>COUNTIF(D15:AL15,10)</f>
        <v>0</v>
      </c>
      <c r="BE15" s="28">
        <f>COUNTIF(D15:AL15,11)</f>
        <v>0</v>
      </c>
      <c r="BF15" s="28">
        <f>COUNTIF(D15:AL15,12)</f>
        <v>0</v>
      </c>
      <c r="BG15" s="28">
        <f>COUNTIF(D15:AL15,13)</f>
        <v>0</v>
      </c>
      <c r="BH15" s="28">
        <f>COUNTIF(D15:AL15,14)</f>
        <v>0</v>
      </c>
      <c r="BI15" s="28">
        <f>COUNTIF(D15:AL15,15)</f>
        <v>0</v>
      </c>
      <c r="BJ15" s="28">
        <f>COUNTIF(D15:AL15,16)</f>
        <v>0</v>
      </c>
      <c r="BK15" s="28">
        <f>COUNTIF(D15:AL15,17)</f>
        <v>0</v>
      </c>
      <c r="BL15" s="28">
        <f>COUNTIF(D15:AL15,18)</f>
        <v>0</v>
      </c>
      <c r="BM15" s="28">
        <f>COUNTIF(D15:AL15,19)</f>
        <v>0</v>
      </c>
      <c r="BN15" s="28">
        <f>COUNTIF(D15:AL15,20)</f>
        <v>0</v>
      </c>
      <c r="BO15" s="28">
        <f>COUNTIF(D15:AL15,21)</f>
        <v>0</v>
      </c>
      <c r="BP15" s="28">
        <f>COUNTIF(D15:AL15,22)</f>
        <v>0</v>
      </c>
      <c r="BQ15" s="28">
        <f>COUNTIF(D15:AL15,23)</f>
        <v>0</v>
      </c>
      <c r="BR15" s="28">
        <f>COUNTIF(D15:AL15,24)</f>
        <v>0</v>
      </c>
      <c r="BS15" s="28">
        <f>COUNTIF(D15:AL15,25)</f>
        <v>0</v>
      </c>
      <c r="BT15" s="28">
        <f>COUNTIF(D15:AL15,26)</f>
        <v>0</v>
      </c>
      <c r="BU15" s="28">
        <f>COUNTIF(D15:AL15,27)</f>
        <v>0</v>
      </c>
      <c r="BV15" s="28">
        <f>COUNTIF(D15:AL15,28)</f>
        <v>0</v>
      </c>
      <c r="BW15" s="28">
        <f>COUNTIF(D15:AL15,29)</f>
        <v>0</v>
      </c>
      <c r="BX15" s="28">
        <f>COUNTIF(D15:AL15,30)</f>
        <v>0</v>
      </c>
      <c r="BY15" s="28"/>
    </row>
    <row r="16" spans="1:77" ht="12.75">
      <c r="A16" s="30"/>
      <c r="B16" s="17" t="s">
        <v>116</v>
      </c>
      <c r="C16" s="27">
        <f>SUM(E16,G16,I16,K16,M16,O16,Q16,S16,U16,W16,Y16,AA16,AC16,AE16,AG16,AI16,AK16,AM16)</f>
        <v>1</v>
      </c>
      <c r="D16" s="21"/>
      <c r="E16" s="8"/>
      <c r="F16" s="23"/>
      <c r="G16" s="8"/>
      <c r="H16" s="23"/>
      <c r="I16" s="8"/>
      <c r="J16" s="23"/>
      <c r="K16" s="8"/>
      <c r="L16" s="23"/>
      <c r="M16" s="8"/>
      <c r="N16" s="23"/>
      <c r="O16" s="8"/>
      <c r="P16" s="23"/>
      <c r="Q16" s="8"/>
      <c r="R16" s="23"/>
      <c r="S16" s="8"/>
      <c r="T16" s="23"/>
      <c r="U16" s="8"/>
      <c r="V16" s="21">
        <v>1</v>
      </c>
      <c r="W16" s="8">
        <f>(21-V16)/20</f>
        <v>1</v>
      </c>
      <c r="X16" s="23"/>
      <c r="Y16" s="8"/>
      <c r="Z16" s="23"/>
      <c r="AA16" s="35"/>
      <c r="AB16" s="23"/>
      <c r="AC16" s="8"/>
      <c r="AD16" s="23"/>
      <c r="AE16" s="8"/>
      <c r="AF16" s="23"/>
      <c r="AG16" s="6"/>
      <c r="AH16" s="23"/>
      <c r="AI16" s="6"/>
      <c r="AJ16" s="23"/>
      <c r="AK16" s="6"/>
      <c r="AL16" s="23"/>
      <c r="AM16" s="8"/>
      <c r="AN16" s="12"/>
      <c r="AO16" s="45">
        <f>COUNT(D16,F16,H16,J16,L16,N16,P16,R16,T16,V16,X16,Z16,AB16,AD16,AF16,AH16,AJ16,AL16)</f>
        <v>1</v>
      </c>
      <c r="AP16" s="31">
        <f>MIN(E16,G16,I16,K16,M16,O16,Q16,S16,U16,W16,Y16,AA16,AC16,AE16,AG16,AI16,AK16,AM16)</f>
        <v>1</v>
      </c>
      <c r="AQ16" s="32">
        <f>C16/AO16</f>
        <v>1</v>
      </c>
      <c r="AR16" s="31">
        <f>MAX(E16,G16,I16,K16,M16,O16,Q16,S16,U16,W16,Y16,AA16,AC16,AE16,AG16,AI16,AK16,AM16)</f>
        <v>1</v>
      </c>
      <c r="AS16" s="33">
        <f>(AR16/AP16)^(1/AO16)</f>
        <v>1</v>
      </c>
      <c r="AT16" s="88">
        <f>MEDIAN(D16,F16,H16,J16,L16,N16,P16,R16,T16,V16,X16,Z16,AB16,AD16,AF16,AH16,AJ16,AL16)</f>
        <v>1</v>
      </c>
      <c r="AU16" s="83">
        <f>COUNTIF(D16:AL16,1)/2</f>
        <v>1</v>
      </c>
      <c r="AV16" s="28">
        <f>COUNTIF(D16:AL16,2)</f>
        <v>0</v>
      </c>
      <c r="AW16" s="28">
        <f>COUNTIF(D16:AL16,3)</f>
        <v>0</v>
      </c>
      <c r="AX16" s="28">
        <f>COUNTIF(D16:AL16,4)</f>
        <v>0</v>
      </c>
      <c r="AY16" s="28">
        <f>COUNTIF(D16:AL16,5)</f>
        <v>0</v>
      </c>
      <c r="AZ16" s="28">
        <f>COUNTIF(D16:AL16,6)</f>
        <v>0</v>
      </c>
      <c r="BA16" s="28">
        <f>COUNTIF(D16:AL16,7)</f>
        <v>0</v>
      </c>
      <c r="BB16" s="28">
        <f>COUNTIF(D16:AL16,8)</f>
        <v>0</v>
      </c>
      <c r="BC16" s="28">
        <f>COUNTIF(D16:AL16,9)</f>
        <v>0</v>
      </c>
      <c r="BD16" s="28">
        <f>COUNTIF(D16:AL16,10)</f>
        <v>0</v>
      </c>
      <c r="BE16" s="28">
        <f>COUNTIF(D16:AL16,11)</f>
        <v>0</v>
      </c>
      <c r="BF16" s="28">
        <f>COUNTIF(D16:AL16,12)</f>
        <v>0</v>
      </c>
      <c r="BG16" s="28">
        <f>COUNTIF(D16:AL16,13)</f>
        <v>0</v>
      </c>
      <c r="BH16" s="28">
        <f>COUNTIF(D16:AL16,14)</f>
        <v>0</v>
      </c>
      <c r="BI16" s="28">
        <f>COUNTIF(D16:AL16,15)</f>
        <v>0</v>
      </c>
      <c r="BJ16" s="28">
        <f>COUNTIF(D16:AL16,16)</f>
        <v>0</v>
      </c>
      <c r="BK16" s="28">
        <f>COUNTIF(D16:AL16,17)</f>
        <v>0</v>
      </c>
      <c r="BL16" s="28">
        <f>COUNTIF(D16:AL16,18)</f>
        <v>0</v>
      </c>
      <c r="BM16" s="28">
        <f>COUNTIF(D16:AL16,19)</f>
        <v>0</v>
      </c>
      <c r="BN16" s="28">
        <f>COUNTIF(D16:AL16,20)</f>
        <v>0</v>
      </c>
      <c r="BO16" s="28">
        <f>COUNTIF(D16:AL16,21)</f>
        <v>0</v>
      </c>
      <c r="BP16" s="28">
        <f>COUNTIF(D16:AL16,22)</f>
        <v>0</v>
      </c>
      <c r="BQ16" s="28">
        <f>COUNTIF(D16:AL16,23)</f>
        <v>0</v>
      </c>
      <c r="BR16" s="28">
        <f>COUNTIF(D16:AL16,24)</f>
        <v>0</v>
      </c>
      <c r="BS16" s="28">
        <f>COUNTIF(D16:AL16,25)</f>
        <v>0</v>
      </c>
      <c r="BT16" s="28">
        <f>COUNTIF(D16:AL16,26)</f>
        <v>0</v>
      </c>
      <c r="BU16" s="28">
        <f>COUNTIF(D16:AL16,27)</f>
        <v>0</v>
      </c>
      <c r="BV16" s="28">
        <f>COUNTIF(D16:AL16,28)</f>
        <v>0</v>
      </c>
      <c r="BW16" s="28">
        <f>COUNTIF(D16:AL16,29)</f>
        <v>0</v>
      </c>
      <c r="BX16" s="28">
        <f>COUNTIF(D16:AL16,30)</f>
        <v>0</v>
      </c>
      <c r="BY16" s="28"/>
    </row>
    <row r="17" spans="1:77" ht="12.75">
      <c r="A17" s="30"/>
      <c r="B17" s="17" t="s">
        <v>82</v>
      </c>
      <c r="C17" s="27">
        <f>SUM(E17,G17,I17,K17,M17,O17,Q17,S17,U17,W17,Y17,AA17,AC17,AE17,AG17,AI17,AK17,AM17)</f>
        <v>0.95</v>
      </c>
      <c r="D17" s="21"/>
      <c r="E17" s="8"/>
      <c r="F17" s="23">
        <v>2</v>
      </c>
      <c r="G17" s="8">
        <f>(21-F17)/20</f>
        <v>0.95</v>
      </c>
      <c r="H17" s="23"/>
      <c r="I17" s="8"/>
      <c r="J17" s="23"/>
      <c r="K17" s="8"/>
      <c r="L17" s="23"/>
      <c r="M17" s="8"/>
      <c r="N17" s="23"/>
      <c r="O17" s="8"/>
      <c r="P17" s="23"/>
      <c r="Q17" s="8"/>
      <c r="R17" s="23"/>
      <c r="S17" s="8"/>
      <c r="T17" s="23"/>
      <c r="U17" s="8"/>
      <c r="V17" s="21"/>
      <c r="W17" s="8"/>
      <c r="X17" s="23"/>
      <c r="Y17" s="8"/>
      <c r="Z17" s="23"/>
      <c r="AA17" s="35"/>
      <c r="AB17" s="23"/>
      <c r="AC17" s="8"/>
      <c r="AD17" s="23"/>
      <c r="AE17" s="8"/>
      <c r="AF17" s="23"/>
      <c r="AG17" s="6"/>
      <c r="AH17" s="23"/>
      <c r="AI17" s="6"/>
      <c r="AJ17" s="23"/>
      <c r="AK17" s="6"/>
      <c r="AL17" s="23"/>
      <c r="AM17" s="8"/>
      <c r="AN17" s="12"/>
      <c r="AO17" s="45">
        <f>COUNT(D17,F17,H17,J17,L17,N17,P17,R17,T17,V17,X17,Z17,AB17,AD17,AF17,AH17,AJ17,AL17)</f>
        <v>1</v>
      </c>
      <c r="AP17" s="31">
        <f>MIN(E17,G17,I17,K17,M17,O17,Q17,S17,U17,W17,Y17,AA17,AC17,AE17,AG17,AI17,AK17,AM17)</f>
        <v>0.95</v>
      </c>
      <c r="AQ17" s="32">
        <f>C17/AO17</f>
        <v>0.95</v>
      </c>
      <c r="AR17" s="31">
        <f>MAX(E17,G17,I17,K17,M17,O17,Q17,S17,U17,W17,Y17,AA17,AC17,AE17,AG17,AI17,AK17,AM17)</f>
        <v>0.95</v>
      </c>
      <c r="AS17" s="33">
        <f>(AR17/AP17)^(1/AO17)</f>
        <v>1</v>
      </c>
      <c r="AT17" s="88">
        <f>MEDIAN(D17,F17,H17,J17,L17,N17,P17,R17,T17,V17,X17,Z17,AB17,AD17,AF17,AH17,AJ17,AL17)</f>
        <v>2</v>
      </c>
      <c r="AU17" s="28">
        <f>COUNTIF(D17:AL17,1)/2</f>
        <v>0</v>
      </c>
      <c r="AV17" s="46">
        <f>COUNTIF(D17:AL17,2)</f>
        <v>1</v>
      </c>
      <c r="AW17" s="28">
        <f>COUNTIF(D17:AL17,3)</f>
        <v>0</v>
      </c>
      <c r="AX17" s="28">
        <f>COUNTIF(D17:AL17,4)</f>
        <v>0</v>
      </c>
      <c r="AY17" s="28">
        <f>COUNTIF(D17:AL17,5)</f>
        <v>0</v>
      </c>
      <c r="AZ17" s="28">
        <f>COUNTIF(D17:AL17,6)</f>
        <v>0</v>
      </c>
      <c r="BA17" s="28">
        <f>COUNTIF(D17:AL17,7)</f>
        <v>0</v>
      </c>
      <c r="BB17" s="28">
        <f>COUNTIF(D17:AL17,8)</f>
        <v>0</v>
      </c>
      <c r="BC17" s="28">
        <f>COUNTIF(D17:AL17,9)</f>
        <v>0</v>
      </c>
      <c r="BD17" s="28">
        <f>COUNTIF(D17:AL17,10)</f>
        <v>0</v>
      </c>
      <c r="BE17" s="28">
        <f>COUNTIF(D17:AL17,11)</f>
        <v>0</v>
      </c>
      <c r="BF17" s="28">
        <f>COUNTIF(D17:AL17,12)</f>
        <v>0</v>
      </c>
      <c r="BG17" s="28">
        <f>COUNTIF(D17:AL17,13)</f>
        <v>0</v>
      </c>
      <c r="BH17" s="28">
        <f>COUNTIF(D17:AL17,14)</f>
        <v>0</v>
      </c>
      <c r="BI17" s="28">
        <f>COUNTIF(D17:AL17,15)</f>
        <v>0</v>
      </c>
      <c r="BJ17" s="28">
        <f>COUNTIF(D17:AL17,16)</f>
        <v>0</v>
      </c>
      <c r="BK17" s="28">
        <f>COUNTIF(D17:AL17,17)</f>
        <v>0</v>
      </c>
      <c r="BL17" s="28">
        <f>COUNTIF(D17:AL17,18)</f>
        <v>0</v>
      </c>
      <c r="BM17" s="28">
        <f>COUNTIF(D17:AL17,19)</f>
        <v>0</v>
      </c>
      <c r="BN17" s="28">
        <f>COUNTIF(D17:AL17,20)</f>
        <v>0</v>
      </c>
      <c r="BO17" s="28">
        <f>COUNTIF(D17:AL17,21)</f>
        <v>0</v>
      </c>
      <c r="BP17" s="28">
        <f>COUNTIF(D17:AL17,22)</f>
        <v>0</v>
      </c>
      <c r="BQ17" s="28">
        <f>COUNTIF(D17:AL17,23)</f>
        <v>0</v>
      </c>
      <c r="BR17" s="28">
        <f>COUNTIF(D17:AL17,24)</f>
        <v>0</v>
      </c>
      <c r="BS17" s="28">
        <f>COUNTIF(D17:AL17,25)</f>
        <v>0</v>
      </c>
      <c r="BT17" s="28">
        <f>COUNTIF(D17:AL17,26)</f>
        <v>0</v>
      </c>
      <c r="BU17" s="28">
        <f>COUNTIF(D17:AL17,27)</f>
        <v>0</v>
      </c>
      <c r="BV17" s="28">
        <f>COUNTIF(D17:AL17,28)</f>
        <v>0</v>
      </c>
      <c r="BW17" s="28">
        <f>COUNTIF(D17:AL17,29)</f>
        <v>0</v>
      </c>
      <c r="BX17" s="28">
        <f>COUNTIF(D17:AL17,30)</f>
        <v>0</v>
      </c>
      <c r="BY17" s="28"/>
    </row>
    <row r="18" spans="1:77" ht="12.75">
      <c r="A18" s="30"/>
      <c r="B18" s="17" t="s">
        <v>117</v>
      </c>
      <c r="C18" s="27">
        <f>SUM(E18,G18,I18,K18,M18,O18,Q18,S18,U18,W18,Y18,AA18,AC18,AE18,AG18,AI18,AK18,AM18)</f>
        <v>0.95</v>
      </c>
      <c r="D18" s="21"/>
      <c r="E18" s="8"/>
      <c r="F18" s="23"/>
      <c r="G18" s="8"/>
      <c r="H18" s="23"/>
      <c r="I18" s="8"/>
      <c r="J18" s="23"/>
      <c r="K18" s="8"/>
      <c r="L18" s="23"/>
      <c r="M18" s="8"/>
      <c r="N18" s="23"/>
      <c r="O18" s="8"/>
      <c r="P18" s="23"/>
      <c r="Q18" s="8"/>
      <c r="R18" s="23"/>
      <c r="S18" s="8"/>
      <c r="T18" s="23"/>
      <c r="U18" s="8"/>
      <c r="V18" s="21">
        <v>2</v>
      </c>
      <c r="W18" s="8">
        <f>(21-V18)/20</f>
        <v>0.95</v>
      </c>
      <c r="X18" s="23"/>
      <c r="Y18" s="8"/>
      <c r="Z18" s="23"/>
      <c r="AA18" s="35"/>
      <c r="AB18" s="23"/>
      <c r="AC18" s="8"/>
      <c r="AD18" s="23"/>
      <c r="AE18" s="8"/>
      <c r="AF18" s="23"/>
      <c r="AG18" s="6"/>
      <c r="AH18" s="23"/>
      <c r="AI18" s="6"/>
      <c r="AJ18" s="23"/>
      <c r="AK18" s="6"/>
      <c r="AL18" s="23"/>
      <c r="AM18" s="8"/>
      <c r="AN18" s="12"/>
      <c r="AO18" s="45">
        <f>COUNT(D18,F18,H18,J18,L18,N18,P18,R18,T18,V18,X18,Z18,AB18,AD18,AF18,AH18,AJ18,AL18)</f>
        <v>1</v>
      </c>
      <c r="AP18" s="31">
        <f>MIN(E18,G18,I18,K18,M18,O18,Q18,S18,U18,W18,Y18,AA18,AC18,AE18,AG18,AI18,AK18,AM18)</f>
        <v>0.95</v>
      </c>
      <c r="AQ18" s="32">
        <f>C18/AO18</f>
        <v>0.95</v>
      </c>
      <c r="AR18" s="31">
        <f>MAX(E18,G18,I18,K18,M18,O18,Q18,S18,U18,W18,Y18,AA18,AC18,AE18,AG18,AI18,AK18,AM18)</f>
        <v>0.95</v>
      </c>
      <c r="AS18" s="33">
        <f>(AR18/AP18)^(1/AO18)</f>
        <v>1</v>
      </c>
      <c r="AT18" s="88">
        <f>MEDIAN(D18,F18,H18,J18,L18,N18,P18,R18,T18,V18,X18,Z18,AB18,AD18,AF18,AH18,AJ18,AL18)</f>
        <v>2</v>
      </c>
      <c r="AU18" s="28">
        <f>COUNTIF(D18:AL18,1)/2</f>
        <v>0</v>
      </c>
      <c r="AV18" s="49">
        <f>COUNTIF(D18:AL18,2)</f>
        <v>1</v>
      </c>
      <c r="AW18" s="28">
        <f>COUNTIF(D18:AL18,3)</f>
        <v>0</v>
      </c>
      <c r="AX18" s="28">
        <f>COUNTIF(D18:AL18,4)</f>
        <v>0</v>
      </c>
      <c r="AY18" s="28">
        <f>COUNTIF(D18:AL18,5)</f>
        <v>0</v>
      </c>
      <c r="AZ18" s="28">
        <f>COUNTIF(D18:AL18,6)</f>
        <v>0</v>
      </c>
      <c r="BA18" s="28">
        <f>COUNTIF(D18:AL18,7)</f>
        <v>0</v>
      </c>
      <c r="BB18" s="28">
        <f>COUNTIF(D18:AL18,8)</f>
        <v>0</v>
      </c>
      <c r="BC18" s="28">
        <f>COUNTIF(D18:AL18,9)</f>
        <v>0</v>
      </c>
      <c r="BD18" s="28">
        <f>COUNTIF(D18:AL18,10)</f>
        <v>0</v>
      </c>
      <c r="BE18" s="28">
        <f>COUNTIF(D18:AL18,11)</f>
        <v>0</v>
      </c>
      <c r="BF18" s="28">
        <f>COUNTIF(D18:AL18,12)</f>
        <v>0</v>
      </c>
      <c r="BG18" s="28">
        <f>COUNTIF(D18:AL18,13)</f>
        <v>0</v>
      </c>
      <c r="BH18" s="28">
        <f>COUNTIF(D18:AL18,14)</f>
        <v>0</v>
      </c>
      <c r="BI18" s="28">
        <f>COUNTIF(D18:AL18,15)</f>
        <v>0</v>
      </c>
      <c r="BJ18" s="28">
        <f>COUNTIF(D18:AL18,16)</f>
        <v>0</v>
      </c>
      <c r="BK18" s="28">
        <f>COUNTIF(D18:AL18,17)</f>
        <v>0</v>
      </c>
      <c r="BL18" s="28">
        <f>COUNTIF(D18:AL18,18)</f>
        <v>0</v>
      </c>
      <c r="BM18" s="28">
        <f>COUNTIF(D18:AL18,19)</f>
        <v>0</v>
      </c>
      <c r="BN18" s="28">
        <f>COUNTIF(D18:AL18,20)</f>
        <v>0</v>
      </c>
      <c r="BO18" s="28">
        <f>COUNTIF(D18:AL18,21)</f>
        <v>0</v>
      </c>
      <c r="BP18" s="28">
        <f>COUNTIF(D18:AL18,22)</f>
        <v>0</v>
      </c>
      <c r="BQ18" s="28">
        <f>COUNTIF(D18:AL18,23)</f>
        <v>0</v>
      </c>
      <c r="BR18" s="28">
        <f>COUNTIF(D18:AL18,24)</f>
        <v>0</v>
      </c>
      <c r="BS18" s="28">
        <f>COUNTIF(D18:AL18,25)</f>
        <v>0</v>
      </c>
      <c r="BT18" s="28">
        <f>COUNTIF(D18:AL18,26)</f>
        <v>0</v>
      </c>
      <c r="BU18" s="28">
        <f>COUNTIF(D18:AL18,27)</f>
        <v>0</v>
      </c>
      <c r="BV18" s="28">
        <f>COUNTIF(D18:AL18,28)</f>
        <v>0</v>
      </c>
      <c r="BW18" s="28">
        <f>COUNTIF(D18:AL18,29)</f>
        <v>0</v>
      </c>
      <c r="BX18" s="28">
        <f>COUNTIF(D18:AL18,30)</f>
        <v>0</v>
      </c>
      <c r="BY18" s="28"/>
    </row>
    <row r="19" spans="1:77" ht="12.75">
      <c r="A19" s="30"/>
      <c r="B19" s="17" t="s">
        <v>78</v>
      </c>
      <c r="C19" s="27">
        <f>SUM(E19,G19,I19,K19,M19,O19,Q19,S19,U19,W19,Y19,AA19,AC19,AE19,AG19,AI19,AK19,AM19)</f>
        <v>0.9444444444444444</v>
      </c>
      <c r="D19" s="20">
        <v>2</v>
      </c>
      <c r="E19" s="8">
        <f>(19-D19)/18</f>
        <v>0.9444444444444444</v>
      </c>
      <c r="F19" s="23"/>
      <c r="G19" s="8"/>
      <c r="H19" s="23"/>
      <c r="I19" s="8"/>
      <c r="J19" s="23"/>
      <c r="K19" s="8"/>
      <c r="L19" s="23"/>
      <c r="M19" s="8"/>
      <c r="N19" s="23"/>
      <c r="O19" s="8"/>
      <c r="P19" s="23"/>
      <c r="Q19" s="8"/>
      <c r="R19" s="23"/>
      <c r="S19" s="8"/>
      <c r="T19" s="23"/>
      <c r="U19" s="8"/>
      <c r="V19" s="21"/>
      <c r="W19" s="8"/>
      <c r="X19" s="23"/>
      <c r="Y19" s="8"/>
      <c r="Z19" s="23"/>
      <c r="AA19" s="35"/>
      <c r="AB19" s="23"/>
      <c r="AC19" s="8"/>
      <c r="AD19" s="23"/>
      <c r="AE19" s="8"/>
      <c r="AF19" s="23"/>
      <c r="AG19" s="6"/>
      <c r="AH19" s="23"/>
      <c r="AI19" s="6"/>
      <c r="AJ19" s="23"/>
      <c r="AK19" s="6"/>
      <c r="AL19" s="23"/>
      <c r="AM19" s="8"/>
      <c r="AN19" s="12"/>
      <c r="AO19" s="45">
        <f>COUNT(D19,F19,H19,J19,L19,N19,P19,R19,T19,V19,X19,Z19,AB19,AD19,AF19,AH19,AJ19,AL19)</f>
        <v>1</v>
      </c>
      <c r="AP19" s="31">
        <f>MIN(E19,G19,I19,K19,M19,O19,Q19,S19,U19,W19,Y19,AA19,AC19,AE19,AG19,AI19,AK19,AM19)</f>
        <v>0.9444444444444444</v>
      </c>
      <c r="AQ19" s="32">
        <f>C19/AO19</f>
        <v>0.9444444444444444</v>
      </c>
      <c r="AR19" s="31">
        <f>MAX(E19,G19,I19,K19,M19,O19,Q19,S19,U19,W19,Y19,AA19,AC19,AE19,AG19,AI19,AK19,AM19)</f>
        <v>0.9444444444444444</v>
      </c>
      <c r="AS19" s="33">
        <f>(AR19/AP19)^(1/AO19)</f>
        <v>1</v>
      </c>
      <c r="AT19" s="88">
        <f>MEDIAN(D19,F19,H19,J19,L19,N19,P19,R19,T19,V19,X19,Z19,AB19,AD19,AF19,AH19,AJ19,AL19)</f>
        <v>2</v>
      </c>
      <c r="AU19" s="28">
        <f>COUNTIF(D19:AL19,1)/2</f>
        <v>0</v>
      </c>
      <c r="AV19" s="46">
        <f>COUNTIF(D19:AL19,2)</f>
        <v>1</v>
      </c>
      <c r="AW19" s="28">
        <f>COUNTIF(D19:AL19,3)</f>
        <v>0</v>
      </c>
      <c r="AX19" s="28">
        <f>COUNTIF(D19:AL19,4)</f>
        <v>0</v>
      </c>
      <c r="AY19" s="28">
        <f>COUNTIF(D19:AL19,5)</f>
        <v>0</v>
      </c>
      <c r="AZ19" s="28">
        <f>COUNTIF(D19:AL19,6)</f>
        <v>0</v>
      </c>
      <c r="BA19" s="28">
        <f>COUNTIF(D19:AL19,7)</f>
        <v>0</v>
      </c>
      <c r="BB19" s="28">
        <f>COUNTIF(D19:AL19,8)</f>
        <v>0</v>
      </c>
      <c r="BC19" s="28">
        <f>COUNTIF(D19:AL19,9)</f>
        <v>0</v>
      </c>
      <c r="BD19" s="28">
        <f>COUNTIF(D19:AL19,10)</f>
        <v>0</v>
      </c>
      <c r="BE19" s="28">
        <f>COUNTIF(D19:AL19,11)</f>
        <v>0</v>
      </c>
      <c r="BF19" s="28">
        <f>COUNTIF(D19:AL19,12)</f>
        <v>0</v>
      </c>
      <c r="BG19" s="28">
        <f>COUNTIF(D19:AL19,13)</f>
        <v>0</v>
      </c>
      <c r="BH19" s="28">
        <f>COUNTIF(D19:AL19,14)</f>
        <v>0</v>
      </c>
      <c r="BI19" s="28">
        <f>COUNTIF(D19:AL19,15)</f>
        <v>0</v>
      </c>
      <c r="BJ19" s="28">
        <f>COUNTIF(D19:AL19,16)</f>
        <v>0</v>
      </c>
      <c r="BK19" s="28">
        <f>COUNTIF(D19:AL19,17)</f>
        <v>0</v>
      </c>
      <c r="BL19" s="28">
        <f>COUNTIF(D19:AL19,18)</f>
        <v>0</v>
      </c>
      <c r="BM19" s="28">
        <f>COUNTIF(D19:AL19,19)</f>
        <v>0</v>
      </c>
      <c r="BN19" s="28">
        <f>COUNTIF(D19:AL19,20)</f>
        <v>0</v>
      </c>
      <c r="BO19" s="28">
        <f>COUNTIF(D19:AL19,21)</f>
        <v>0</v>
      </c>
      <c r="BP19" s="28">
        <f>COUNTIF(D19:AL19,22)</f>
        <v>0</v>
      </c>
      <c r="BQ19" s="28">
        <f>COUNTIF(D19:AL19,23)</f>
        <v>0</v>
      </c>
      <c r="BR19" s="28">
        <f>COUNTIF(D19:AL19,24)</f>
        <v>0</v>
      </c>
      <c r="BS19" s="28">
        <f>COUNTIF(D19:AL19,25)</f>
        <v>0</v>
      </c>
      <c r="BT19" s="28">
        <f>COUNTIF(D19:AL19,26)</f>
        <v>0</v>
      </c>
      <c r="BU19" s="28">
        <f>COUNTIF(D19:AL19,27)</f>
        <v>0</v>
      </c>
      <c r="BV19" s="28">
        <f>COUNTIF(D19:AL19,28)</f>
        <v>0</v>
      </c>
      <c r="BW19" s="28">
        <f>COUNTIF(D19:AL19,29)</f>
        <v>0</v>
      </c>
      <c r="BX19" s="28">
        <f>COUNTIF(D19:AL19,30)</f>
        <v>0</v>
      </c>
      <c r="BY19" s="28"/>
    </row>
    <row r="20" spans="1:77" ht="12.75">
      <c r="A20" s="30"/>
      <c r="B20" s="17" t="s">
        <v>83</v>
      </c>
      <c r="C20" s="27">
        <f>SUM(E20,G20,I20,K20,M20,O20,Q20,S20,U20,W20,Y20,AA20,AC20,AE20,AG20,AI20,AK20,AM20)</f>
        <v>0.9</v>
      </c>
      <c r="D20" s="20"/>
      <c r="E20" s="8"/>
      <c r="F20" s="23">
        <v>3</v>
      </c>
      <c r="G20" s="8">
        <f>(21-F20)/20</f>
        <v>0.9</v>
      </c>
      <c r="H20" s="23"/>
      <c r="I20" s="8"/>
      <c r="J20" s="23"/>
      <c r="K20" s="8"/>
      <c r="L20" s="23"/>
      <c r="M20" s="8"/>
      <c r="N20" s="23"/>
      <c r="O20" s="8"/>
      <c r="P20" s="23"/>
      <c r="Q20" s="8"/>
      <c r="R20" s="23"/>
      <c r="S20" s="8"/>
      <c r="T20" s="23"/>
      <c r="U20" s="8"/>
      <c r="V20" s="21"/>
      <c r="W20" s="8"/>
      <c r="X20" s="23"/>
      <c r="Y20" s="8"/>
      <c r="Z20" s="23"/>
      <c r="AA20" s="35"/>
      <c r="AB20" s="23"/>
      <c r="AC20" s="8"/>
      <c r="AD20" s="23"/>
      <c r="AE20" s="8"/>
      <c r="AF20" s="23"/>
      <c r="AG20" s="6"/>
      <c r="AH20" s="23"/>
      <c r="AI20" s="6"/>
      <c r="AJ20" s="23"/>
      <c r="AK20" s="6"/>
      <c r="AL20" s="23"/>
      <c r="AM20" s="8"/>
      <c r="AN20" s="12"/>
      <c r="AO20" s="45">
        <f>COUNT(D20,F20,H20,J20,L20,N20,P20,R20,T20,V20,X20,Z20,AB20,AD20,AF20,AH20,AJ20,AL20)</f>
        <v>1</v>
      </c>
      <c r="AP20" s="31">
        <f>MIN(E20,G20,I20,K20,M20,O20,Q20,S20,U20,W20,Y20,AA20,AC20,AE20,AG20,AI20,AK20,AM20)</f>
        <v>0.9</v>
      </c>
      <c r="AQ20" s="32">
        <f>C20/AO20</f>
        <v>0.9</v>
      </c>
      <c r="AR20" s="31">
        <f>MAX(E20,G20,I20,K20,M20,O20,Q20,S20,U20,W20,Y20,AA20,AC20,AE20,AG20,AI20,AK20,AM20)</f>
        <v>0.9</v>
      </c>
      <c r="AS20" s="33">
        <f>(AR20/AP20)^(1/AO20)</f>
        <v>1</v>
      </c>
      <c r="AT20" s="88">
        <f>MEDIAN(D20,F20,H20,J20,L20,N20,P20,R20,T20,V20,X20,Z20,AB20,AD20,AF20,AH20,AJ20,AL20)</f>
        <v>3</v>
      </c>
      <c r="AU20" s="28">
        <f>COUNTIF(D20:AL20,1)/2</f>
        <v>0</v>
      </c>
      <c r="AV20" s="28">
        <f>COUNTIF(D20:AL20,2)</f>
        <v>0</v>
      </c>
      <c r="AW20" s="46">
        <f>COUNTIF(D20:AL20,3)</f>
        <v>1</v>
      </c>
      <c r="AX20" s="28">
        <f>COUNTIF(D20:AL20,4)</f>
        <v>0</v>
      </c>
      <c r="AY20" s="28">
        <f>COUNTIF(D20:AL20,5)</f>
        <v>0</v>
      </c>
      <c r="AZ20" s="28">
        <f>COUNTIF(D20:AL20,6)</f>
        <v>0</v>
      </c>
      <c r="BA20" s="28">
        <f>COUNTIF(D20:AL20,7)</f>
        <v>0</v>
      </c>
      <c r="BB20" s="28">
        <f>COUNTIF(D20:AL20,8)</f>
        <v>0</v>
      </c>
      <c r="BC20" s="28">
        <f>COUNTIF(D20:AL20,9)</f>
        <v>0</v>
      </c>
      <c r="BD20" s="28">
        <f>COUNTIF(D20:AL20,10)</f>
        <v>0</v>
      </c>
      <c r="BE20" s="28">
        <f>COUNTIF(D20:AL20,11)</f>
        <v>0</v>
      </c>
      <c r="BF20" s="28">
        <f>COUNTIF(D20:AL20,12)</f>
        <v>0</v>
      </c>
      <c r="BG20" s="28">
        <f>COUNTIF(D20:AL20,13)</f>
        <v>0</v>
      </c>
      <c r="BH20" s="28">
        <f>COUNTIF(D20:AL20,14)</f>
        <v>0</v>
      </c>
      <c r="BI20" s="28">
        <f>COUNTIF(D20:AL20,15)</f>
        <v>0</v>
      </c>
      <c r="BJ20" s="28">
        <f>COUNTIF(D20:AL20,16)</f>
        <v>0</v>
      </c>
      <c r="BK20" s="28">
        <f>COUNTIF(D20:AL20,17)</f>
        <v>0</v>
      </c>
      <c r="BL20" s="28">
        <f>COUNTIF(D20:AL20,18)</f>
        <v>0</v>
      </c>
      <c r="BM20" s="28">
        <f>COUNTIF(D20:AL20,19)</f>
        <v>0</v>
      </c>
      <c r="BN20" s="28">
        <f>COUNTIF(D20:AL20,20)</f>
        <v>0</v>
      </c>
      <c r="BO20" s="28">
        <f>COUNTIF(D20:AL20,21)</f>
        <v>0</v>
      </c>
      <c r="BP20" s="28">
        <f>COUNTIF(D20:AL20,22)</f>
        <v>0</v>
      </c>
      <c r="BQ20" s="28">
        <f>COUNTIF(D20:AL20,23)</f>
        <v>0</v>
      </c>
      <c r="BR20" s="28">
        <f>COUNTIF(D20:AL20,24)</f>
        <v>0</v>
      </c>
      <c r="BS20" s="28">
        <f>COUNTIF(D20:AL20,25)</f>
        <v>0</v>
      </c>
      <c r="BT20" s="28">
        <f>COUNTIF(D20:AL20,26)</f>
        <v>0</v>
      </c>
      <c r="BU20" s="28">
        <f>COUNTIF(D20:AL20,27)</f>
        <v>0</v>
      </c>
      <c r="BV20" s="28">
        <f>COUNTIF(D20:AL20,28)</f>
        <v>0</v>
      </c>
      <c r="BW20" s="28">
        <f>COUNTIF(D20:AL20,29)</f>
        <v>0</v>
      </c>
      <c r="BX20" s="28">
        <f>COUNTIF(D20:AL20,30)</f>
        <v>0</v>
      </c>
      <c r="BY20" s="28"/>
    </row>
    <row r="21" spans="1:77" ht="12.75">
      <c r="A21" s="30">
        <v>11</v>
      </c>
      <c r="B21" s="17" t="s">
        <v>54</v>
      </c>
      <c r="C21" s="27">
        <f>SUM(E21,G21,I21,K21,M21,O21,Q21,S21,U21,W21,Y21,AA21,AC21,AE21,AG21,AI21,AK21,AM21)</f>
        <v>1.7393939393939395</v>
      </c>
      <c r="D21" s="21"/>
      <c r="E21" s="8"/>
      <c r="F21" s="23"/>
      <c r="G21" s="8"/>
      <c r="H21" s="23"/>
      <c r="I21" s="8"/>
      <c r="J21" s="23"/>
      <c r="K21" s="8"/>
      <c r="L21" s="23"/>
      <c r="M21" s="8"/>
      <c r="N21" s="23"/>
      <c r="O21" s="8"/>
      <c r="P21" s="23"/>
      <c r="Q21" s="8"/>
      <c r="R21" s="23"/>
      <c r="S21" s="8"/>
      <c r="T21" s="23">
        <v>3</v>
      </c>
      <c r="U21" s="8">
        <f>(34-T21)/33</f>
        <v>0.9393939393939394</v>
      </c>
      <c r="V21" s="21">
        <v>5</v>
      </c>
      <c r="W21" s="8">
        <f>(21-V21)/20</f>
        <v>0.8</v>
      </c>
      <c r="X21" s="23"/>
      <c r="Y21" s="8"/>
      <c r="Z21" s="23"/>
      <c r="AA21" s="35"/>
      <c r="AB21" s="23"/>
      <c r="AC21" s="8"/>
      <c r="AD21" s="23"/>
      <c r="AE21" s="8"/>
      <c r="AF21" s="23"/>
      <c r="AG21" s="6"/>
      <c r="AH21" s="23"/>
      <c r="AI21" s="6"/>
      <c r="AJ21" s="23"/>
      <c r="AK21" s="6"/>
      <c r="AL21" s="23"/>
      <c r="AM21" s="8"/>
      <c r="AN21" s="12"/>
      <c r="AO21" s="45">
        <f>COUNT(D21,F21,H21,J21,L21,N21,P21,R21,T21,V21,X21,Z21,AB21,AD21,AF21,AH21,AJ21,AL21)</f>
        <v>2</v>
      </c>
      <c r="AP21" s="47">
        <f>MIN(E21,G21,I21,K21,M21,O21,Q21,S21,U21,W21,Y21,AA21,AC21,AE21,AG21,AI21,AK21,AM21)</f>
        <v>0.8</v>
      </c>
      <c r="AQ21" s="87">
        <f>C21/AO21</f>
        <v>0.8696969696969697</v>
      </c>
      <c r="AR21" s="47">
        <f>MAX(E21,G21,I21,K21,M21,O21,Q21,S21,U21,W21,Y21,AA21,AC21,AE21,AG21,AI21,AK21,AM21)</f>
        <v>0.9393939393939394</v>
      </c>
      <c r="AS21" s="33">
        <f>(AR21/AP21)^(1/AO21)</f>
        <v>1.0836246694508318</v>
      </c>
      <c r="AT21" s="34">
        <f>MEDIAN(D21,F21,H21,J21,L21,N21,P21,R21,T21,V21,X21,Z21,AB21,AD21,AF21,AH21,AJ21,AL21)</f>
        <v>4</v>
      </c>
      <c r="AU21" s="28">
        <f>COUNTIF(D21:AL21,1)/2</f>
        <v>0</v>
      </c>
      <c r="AV21" s="28">
        <f>COUNTIF(D21:AL21,2)</f>
        <v>0</v>
      </c>
      <c r="AW21" s="56">
        <f>COUNTIF(D21:AL21,3)</f>
        <v>1</v>
      </c>
      <c r="AX21" s="28">
        <f>COUNTIF(D21:AL21,4)</f>
        <v>0</v>
      </c>
      <c r="AY21" s="49">
        <f>COUNTIF(D21:AL21,5)</f>
        <v>1</v>
      </c>
      <c r="AZ21" s="28">
        <f>COUNTIF(D21:AL21,6)</f>
        <v>0</v>
      </c>
      <c r="BA21" s="28">
        <f>COUNTIF(D21:AL21,7)</f>
        <v>0</v>
      </c>
      <c r="BB21" s="28">
        <f>COUNTIF(D21:AL21,8)</f>
        <v>0</v>
      </c>
      <c r="BC21" s="28">
        <f>COUNTIF(D21:AL21,9)</f>
        <v>0</v>
      </c>
      <c r="BD21" s="28">
        <f>COUNTIF(D21:AL21,10)</f>
        <v>0</v>
      </c>
      <c r="BE21" s="28">
        <f>COUNTIF(D21:AL21,11)</f>
        <v>0</v>
      </c>
      <c r="BF21" s="28">
        <f>COUNTIF(D21:AL21,12)</f>
        <v>0</v>
      </c>
      <c r="BG21" s="28">
        <f>COUNTIF(D21:AL21,13)</f>
        <v>0</v>
      </c>
      <c r="BH21" s="28">
        <f>COUNTIF(D21:AL21,14)</f>
        <v>0</v>
      </c>
      <c r="BI21" s="28">
        <f>COUNTIF(D21:AL21,15)</f>
        <v>0</v>
      </c>
      <c r="BJ21" s="28">
        <f>COUNTIF(D21:AL21,16)</f>
        <v>0</v>
      </c>
      <c r="BK21" s="28">
        <f>COUNTIF(D21:AL21,17)</f>
        <v>0</v>
      </c>
      <c r="BL21" s="28">
        <f>COUNTIF(D21:AL21,18)</f>
        <v>0</v>
      </c>
      <c r="BM21" s="28">
        <f>COUNTIF(D21:AL21,19)</f>
        <v>0</v>
      </c>
      <c r="BN21" s="28">
        <f>COUNTIF(D21:AL21,20)</f>
        <v>0</v>
      </c>
      <c r="BO21" s="28">
        <f>COUNTIF(D21:AL21,21)</f>
        <v>0</v>
      </c>
      <c r="BP21" s="28">
        <f>COUNTIF(D21:AL21,22)</f>
        <v>0</v>
      </c>
      <c r="BQ21" s="28">
        <f>COUNTIF(D21:AL21,23)</f>
        <v>0</v>
      </c>
      <c r="BR21" s="28">
        <f>COUNTIF(D21:AL21,24)</f>
        <v>0</v>
      </c>
      <c r="BS21" s="28">
        <f>COUNTIF(D21:AL21,25)</f>
        <v>0</v>
      </c>
      <c r="BT21" s="28">
        <f>COUNTIF(D21:AL21,26)</f>
        <v>0</v>
      </c>
      <c r="BU21" s="28">
        <f>COUNTIF(D21:AL21,27)</f>
        <v>0</v>
      </c>
      <c r="BV21" s="28">
        <f>COUNTIF(D21:AL21,28)</f>
        <v>0</v>
      </c>
      <c r="BW21" s="28">
        <f>COUNTIF(D21:AL21,29)</f>
        <v>0</v>
      </c>
      <c r="BX21" s="28">
        <f>COUNTIF(D21:AL21,30)</f>
        <v>0</v>
      </c>
      <c r="BY21" s="28"/>
    </row>
    <row r="22" spans="1:77" ht="12.75">
      <c r="A22" s="30"/>
      <c r="B22" s="17" t="s">
        <v>60</v>
      </c>
      <c r="C22" s="27">
        <f>SUM(E22,G22,I22,K22,M22,O22,Q22,S22,U22,W22,Y22,AA22,AC22,AE22,AG22,AI22,AK22,AM22)</f>
        <v>0.85</v>
      </c>
      <c r="D22" s="21"/>
      <c r="E22" s="8"/>
      <c r="F22" s="23">
        <v>4</v>
      </c>
      <c r="G22" s="8">
        <f>(21-F22)/20</f>
        <v>0.85</v>
      </c>
      <c r="H22" s="23"/>
      <c r="I22" s="8"/>
      <c r="J22" s="23"/>
      <c r="K22" s="8"/>
      <c r="L22" s="23"/>
      <c r="M22" s="8"/>
      <c r="N22" s="23"/>
      <c r="O22" s="8"/>
      <c r="P22" s="23"/>
      <c r="Q22" s="8"/>
      <c r="R22" s="23"/>
      <c r="S22" s="8"/>
      <c r="T22" s="23"/>
      <c r="U22" s="8"/>
      <c r="V22" s="21"/>
      <c r="W22" s="8"/>
      <c r="X22" s="23"/>
      <c r="Y22" s="8"/>
      <c r="Z22" s="23"/>
      <c r="AA22" s="35"/>
      <c r="AB22" s="23"/>
      <c r="AC22" s="8"/>
      <c r="AD22" s="23"/>
      <c r="AE22" s="8"/>
      <c r="AF22" s="23"/>
      <c r="AG22" s="6"/>
      <c r="AH22" s="23"/>
      <c r="AI22" s="6"/>
      <c r="AJ22" s="23"/>
      <c r="AK22" s="6"/>
      <c r="AL22" s="23"/>
      <c r="AM22" s="8"/>
      <c r="AN22" s="12"/>
      <c r="AO22" s="45">
        <f>COUNT(D22,F22,H22,J22,L22,N22,P22,R22,T22,V22,X22,Z22,AB22,AD22,AF22,AH22,AJ22,AL22)</f>
        <v>1</v>
      </c>
      <c r="AP22" s="31">
        <f>MIN(E22,G22,I22,K22,M22,O22,Q22,S22,U22,W22,Y22,AA22,AC22,AE22,AG22,AI22,AK22,AM22)</f>
        <v>0.85</v>
      </c>
      <c r="AQ22" s="32">
        <f>C22/AO22</f>
        <v>0.85</v>
      </c>
      <c r="AR22" s="31">
        <f>MAX(E22,G22,I22,K22,M22,O22,Q22,S22,U22,W22,Y22,AA22,AC22,AE22,AG22,AI22,AK22,AM22)</f>
        <v>0.85</v>
      </c>
      <c r="AS22" s="33">
        <f>(AR22/AP22)^(1/AO22)</f>
        <v>1</v>
      </c>
      <c r="AT22" s="34">
        <f>MEDIAN(D22,F22,H22,J22,L22,N22,P22,R22,T22,V22,X22,Z22,AB22,AD22,AF22,AH22,AJ22,AL22)</f>
        <v>4</v>
      </c>
      <c r="AU22" s="28">
        <f>COUNTIF(D22:AL22,1)/2</f>
        <v>0</v>
      </c>
      <c r="AV22" s="28">
        <f>COUNTIF(D22:AL22,2)</f>
        <v>0</v>
      </c>
      <c r="AW22" s="28">
        <f>COUNTIF(D22:AL22,3)</f>
        <v>0</v>
      </c>
      <c r="AX22" s="46">
        <f>COUNTIF(D22:AL22,4)</f>
        <v>1</v>
      </c>
      <c r="AY22" s="28">
        <f>COUNTIF(D22:AL22,5)</f>
        <v>0</v>
      </c>
      <c r="AZ22" s="28">
        <f>COUNTIF(D22:AL22,6)</f>
        <v>0</v>
      </c>
      <c r="BA22" s="28">
        <f>COUNTIF(D22:AL22,7)</f>
        <v>0</v>
      </c>
      <c r="BB22" s="28">
        <f>COUNTIF(D22:AL22,8)</f>
        <v>0</v>
      </c>
      <c r="BC22" s="28">
        <f>COUNTIF(D22:AL22,9)</f>
        <v>0</v>
      </c>
      <c r="BD22" s="28">
        <f>COUNTIF(D22:AL22,10)</f>
        <v>0</v>
      </c>
      <c r="BE22" s="28">
        <f>COUNTIF(D22:AL22,11)</f>
        <v>0</v>
      </c>
      <c r="BF22" s="28">
        <f>COUNTIF(D22:AL22,12)</f>
        <v>0</v>
      </c>
      <c r="BG22" s="28">
        <f>COUNTIF(D22:AL22,13)</f>
        <v>0</v>
      </c>
      <c r="BH22" s="28">
        <f>COUNTIF(D22:AL22,14)</f>
        <v>0</v>
      </c>
      <c r="BI22" s="28">
        <f>COUNTIF(D22:AL22,15)</f>
        <v>0</v>
      </c>
      <c r="BJ22" s="28">
        <f>COUNTIF(D22:AL22,16)</f>
        <v>0</v>
      </c>
      <c r="BK22" s="28">
        <f>COUNTIF(D22:AL22,17)</f>
        <v>0</v>
      </c>
      <c r="BL22" s="28">
        <f>COUNTIF(D22:AL22,18)</f>
        <v>0</v>
      </c>
      <c r="BM22" s="28">
        <f>COUNTIF(D22:AL22,19)</f>
        <v>0</v>
      </c>
      <c r="BN22" s="28">
        <f>COUNTIF(D22:AL22,20)</f>
        <v>0</v>
      </c>
      <c r="BO22" s="28">
        <f>COUNTIF(D22:AL22,21)</f>
        <v>0</v>
      </c>
      <c r="BP22" s="28">
        <f>COUNTIF(D22:AL22,22)</f>
        <v>0</v>
      </c>
      <c r="BQ22" s="28">
        <f>COUNTIF(D22:AL22,23)</f>
        <v>0</v>
      </c>
      <c r="BR22" s="28">
        <f>COUNTIF(D22:AL22,24)</f>
        <v>0</v>
      </c>
      <c r="BS22" s="28">
        <f>COUNTIF(D22:AL22,25)</f>
        <v>0</v>
      </c>
      <c r="BT22" s="28">
        <f>COUNTIF(D22:AL22,26)</f>
        <v>0</v>
      </c>
      <c r="BU22" s="28">
        <f>COUNTIF(D22:AL22,27)</f>
        <v>0</v>
      </c>
      <c r="BV22" s="28">
        <f>COUNTIF(D22:AL22,28)</f>
        <v>0</v>
      </c>
      <c r="BW22" s="28">
        <f>COUNTIF(D22:AL22,29)</f>
        <v>0</v>
      </c>
      <c r="BX22" s="28">
        <f>COUNTIF(D22:AL22,30)</f>
        <v>0</v>
      </c>
      <c r="BY22" s="28"/>
    </row>
    <row r="23" spans="1:77" ht="12.75">
      <c r="A23" s="30"/>
      <c r="B23" s="17" t="s">
        <v>118</v>
      </c>
      <c r="C23" s="27">
        <f>SUM(E23,G23,I23,K23,M23,O23,Q23,S23,U23,W23,Y23,AA23,AC23,AE23,AG23,AI23,AK23,AM23)</f>
        <v>0.85</v>
      </c>
      <c r="D23" s="21"/>
      <c r="E23" s="8"/>
      <c r="F23" s="23"/>
      <c r="G23" s="8"/>
      <c r="H23" s="23"/>
      <c r="I23" s="8"/>
      <c r="J23" s="23"/>
      <c r="K23" s="8"/>
      <c r="L23" s="23"/>
      <c r="M23" s="8"/>
      <c r="N23" s="23"/>
      <c r="O23" s="8"/>
      <c r="P23" s="23"/>
      <c r="Q23" s="8"/>
      <c r="R23" s="23"/>
      <c r="S23" s="8"/>
      <c r="T23" s="23"/>
      <c r="U23" s="8"/>
      <c r="V23" s="21">
        <v>4</v>
      </c>
      <c r="W23" s="8">
        <f>(21-V23)/20</f>
        <v>0.85</v>
      </c>
      <c r="X23" s="23"/>
      <c r="Y23" s="8"/>
      <c r="Z23" s="23"/>
      <c r="AA23" s="35"/>
      <c r="AB23" s="23"/>
      <c r="AC23" s="8"/>
      <c r="AD23" s="23"/>
      <c r="AE23" s="8"/>
      <c r="AF23" s="23"/>
      <c r="AG23" s="6"/>
      <c r="AH23" s="23"/>
      <c r="AI23" s="6"/>
      <c r="AJ23" s="23"/>
      <c r="AK23" s="6"/>
      <c r="AL23" s="23"/>
      <c r="AM23" s="8"/>
      <c r="AN23" s="12"/>
      <c r="AO23" s="45">
        <f>COUNT(D23,F23,H23,J23,L23,N23,P23,R23,T23,V23,X23,Z23,AB23,AD23,AF23,AH23,AJ23,AL23)</f>
        <v>1</v>
      </c>
      <c r="AP23" s="31">
        <f>MIN(E23,G23,I23,K23,M23,O23,Q23,S23,U23,W23,Y23,AA23,AC23,AE23,AG23,AI23,AK23,AM23)</f>
        <v>0.85</v>
      </c>
      <c r="AQ23" s="32">
        <f>C23/AO23</f>
        <v>0.85</v>
      </c>
      <c r="AR23" s="31">
        <f>MAX(E23,G23,I23,K23,M23,O23,Q23,S23,U23,W23,Y23,AA23,AC23,AE23,AG23,AI23,AK23,AM23)</f>
        <v>0.85</v>
      </c>
      <c r="AS23" s="33">
        <f>(AR23/AP23)^(1/AO23)</f>
        <v>1</v>
      </c>
      <c r="AT23" s="34">
        <f>MEDIAN(D23,F23,H23,J23,L23,N23,P23,R23,T23,V23,X23,Z23,AB23,AD23,AF23,AH23,AJ23,AL23)</f>
        <v>4</v>
      </c>
      <c r="AU23" s="28">
        <f>COUNTIF(D23:AL23,1)/2</f>
        <v>0</v>
      </c>
      <c r="AV23" s="28">
        <f>COUNTIF(D23:AL23,2)</f>
        <v>0</v>
      </c>
      <c r="AW23" s="28">
        <f>COUNTIF(D23:AL23,3)</f>
        <v>0</v>
      </c>
      <c r="AX23" s="49">
        <f>COUNTIF(D23:AL23,4)</f>
        <v>1</v>
      </c>
      <c r="AY23" s="28">
        <f>COUNTIF(D23:AL23,5)</f>
        <v>0</v>
      </c>
      <c r="AZ23" s="28">
        <f>COUNTIF(D23:AL23,6)</f>
        <v>0</v>
      </c>
      <c r="BA23" s="28">
        <f>COUNTIF(D23:AL23,7)</f>
        <v>0</v>
      </c>
      <c r="BB23" s="28">
        <f>COUNTIF(D23:AL23,8)</f>
        <v>0</v>
      </c>
      <c r="BC23" s="28">
        <f>COUNTIF(D23:AL23,9)</f>
        <v>0</v>
      </c>
      <c r="BD23" s="28">
        <f>COUNTIF(D23:AL23,10)</f>
        <v>0</v>
      </c>
      <c r="BE23" s="28">
        <f>COUNTIF(D23:AL23,11)</f>
        <v>0</v>
      </c>
      <c r="BF23" s="28">
        <f>COUNTIF(D23:AL23,12)</f>
        <v>0</v>
      </c>
      <c r="BG23" s="28">
        <f>COUNTIF(D23:AL23,13)</f>
        <v>0</v>
      </c>
      <c r="BH23" s="28">
        <f>COUNTIF(D23:AL23,14)</f>
        <v>0</v>
      </c>
      <c r="BI23" s="28">
        <f>COUNTIF(D23:AL23,15)</f>
        <v>0</v>
      </c>
      <c r="BJ23" s="28">
        <f>COUNTIF(D23:AL23,16)</f>
        <v>0</v>
      </c>
      <c r="BK23" s="28">
        <f>COUNTIF(D23:AL23,17)</f>
        <v>0</v>
      </c>
      <c r="BL23" s="28">
        <f>COUNTIF(D23:AL23,18)</f>
        <v>0</v>
      </c>
      <c r="BM23" s="28">
        <f>COUNTIF(D23:AL23,19)</f>
        <v>0</v>
      </c>
      <c r="BN23" s="28">
        <f>COUNTIF(D23:AL23,20)</f>
        <v>0</v>
      </c>
      <c r="BO23" s="28">
        <f>COUNTIF(D23:AL23,21)</f>
        <v>0</v>
      </c>
      <c r="BP23" s="28">
        <f>COUNTIF(D23:AL23,22)</f>
        <v>0</v>
      </c>
      <c r="BQ23" s="28">
        <f>COUNTIF(D23:AL23,23)</f>
        <v>0</v>
      </c>
      <c r="BR23" s="28">
        <f>COUNTIF(D23:AL23,24)</f>
        <v>0</v>
      </c>
      <c r="BS23" s="28">
        <f>COUNTIF(D23:AL23,25)</f>
        <v>0</v>
      </c>
      <c r="BT23" s="28">
        <f>COUNTIF(D23:AL23,26)</f>
        <v>0</v>
      </c>
      <c r="BU23" s="28">
        <f>COUNTIF(D23:AL23,27)</f>
        <v>0</v>
      </c>
      <c r="BV23" s="28">
        <f>COUNTIF(D23:AL23,28)</f>
        <v>0</v>
      </c>
      <c r="BW23" s="28">
        <f>COUNTIF(D23:AL23,29)</f>
        <v>0</v>
      </c>
      <c r="BX23" s="28">
        <f>COUNTIF(D23:AL23,30)</f>
        <v>0</v>
      </c>
      <c r="BY23" s="28"/>
    </row>
    <row r="24" spans="1:77" ht="12.75">
      <c r="A24" s="30"/>
      <c r="B24" s="17" t="s">
        <v>68</v>
      </c>
      <c r="C24" s="27">
        <f>SUM(E24,G24,I24,K24,M24,O24,Q24,S24,U24,W24,Y24,AA24,AC24,AE24,AG24,AI24,AK24,AM24)</f>
        <v>0.8181818181818182</v>
      </c>
      <c r="D24" s="21"/>
      <c r="E24" s="8"/>
      <c r="F24" s="23"/>
      <c r="G24" s="8"/>
      <c r="H24" s="23"/>
      <c r="I24" s="8"/>
      <c r="J24" s="23"/>
      <c r="K24" s="8"/>
      <c r="L24" s="23"/>
      <c r="M24" s="8"/>
      <c r="N24" s="23"/>
      <c r="O24" s="8"/>
      <c r="P24" s="23"/>
      <c r="Q24" s="8"/>
      <c r="R24" s="23"/>
      <c r="S24" s="8"/>
      <c r="T24" s="23">
        <v>7</v>
      </c>
      <c r="U24" s="8">
        <f>(34-T24)/33</f>
        <v>0.8181818181818182</v>
      </c>
      <c r="V24" s="21"/>
      <c r="W24" s="8"/>
      <c r="X24" s="23"/>
      <c r="Y24" s="8"/>
      <c r="Z24" s="23"/>
      <c r="AA24" s="35"/>
      <c r="AB24" s="23"/>
      <c r="AC24" s="8"/>
      <c r="AD24" s="23"/>
      <c r="AE24" s="8"/>
      <c r="AF24" s="23"/>
      <c r="AG24" s="6"/>
      <c r="AH24" s="23"/>
      <c r="AI24" s="6"/>
      <c r="AJ24" s="23"/>
      <c r="AK24" s="6"/>
      <c r="AL24" s="23"/>
      <c r="AM24" s="8"/>
      <c r="AN24" s="12"/>
      <c r="AO24" s="45">
        <f>COUNT(D24,F24,H24,J24,L24,N24,P24,R24,T24,V24,X24,Z24,AB24,AD24,AF24,AH24,AJ24,AL24)</f>
        <v>1</v>
      </c>
      <c r="AP24" s="31">
        <f>MIN(E24,G24,I24,K24,M24,O24,Q24,S24,U24,W24,Y24,AA24,AC24,AE24,AG24,AI24,AK24,AM24)</f>
        <v>0.8181818181818182</v>
      </c>
      <c r="AQ24" s="32">
        <f>C24/AO24</f>
        <v>0.8181818181818182</v>
      </c>
      <c r="AR24" s="31">
        <f>MAX(E24,G24,I24,K24,M24,O24,Q24,S24,U24,W24,Y24,AA24,AC24,AE24,AG24,AI24,AK24,AM24)</f>
        <v>0.8181818181818182</v>
      </c>
      <c r="AS24" s="33">
        <f>(AR24/AP24)^(1/AO24)</f>
        <v>1</v>
      </c>
      <c r="AT24" s="34">
        <f>MEDIAN(D24,F24,H24,J24,L24,N24,P24,R24,T24,V24,X24,Z24,AB24,AD24,AF24,AH24,AJ24,AL24)</f>
        <v>7</v>
      </c>
      <c r="AU24" s="28">
        <f>COUNTIF(D24:AL24,1)/2</f>
        <v>0</v>
      </c>
      <c r="AV24" s="28">
        <f>COUNTIF(D24:AL24,2)</f>
        <v>0</v>
      </c>
      <c r="AW24" s="28">
        <f>COUNTIF(D24:AL24,3)</f>
        <v>0</v>
      </c>
      <c r="AX24" s="28">
        <f>COUNTIF(D24:AL24,4)</f>
        <v>0</v>
      </c>
      <c r="AY24" s="28">
        <f>COUNTIF(D24:AL24,5)</f>
        <v>0</v>
      </c>
      <c r="AZ24" s="28">
        <f>COUNTIF(D24:AL24,6)</f>
        <v>0</v>
      </c>
      <c r="BA24" s="56">
        <f>COUNTIF(D24:AL24,7)</f>
        <v>1</v>
      </c>
      <c r="BB24" s="28">
        <f>COUNTIF(D24:AL24,8)</f>
        <v>0</v>
      </c>
      <c r="BC24" s="28">
        <f>COUNTIF(D24:AL24,9)</f>
        <v>0</v>
      </c>
      <c r="BD24" s="28">
        <f>COUNTIF(D24:AL24,10)</f>
        <v>0</v>
      </c>
      <c r="BE24" s="28">
        <f>COUNTIF(D24:AL24,11)</f>
        <v>0</v>
      </c>
      <c r="BF24" s="28">
        <f>COUNTIF(D24:AL24,12)</f>
        <v>0</v>
      </c>
      <c r="BG24" s="28">
        <f>COUNTIF(D24:AL24,13)</f>
        <v>0</v>
      </c>
      <c r="BH24" s="28">
        <f>COUNTIF(D24:AL24,14)</f>
        <v>0</v>
      </c>
      <c r="BI24" s="28">
        <f>COUNTIF(D24:AL24,15)</f>
        <v>0</v>
      </c>
      <c r="BJ24" s="28">
        <f>COUNTIF(D24:AL24,16)</f>
        <v>0</v>
      </c>
      <c r="BK24" s="28">
        <f>COUNTIF(D24:AL24,17)</f>
        <v>0</v>
      </c>
      <c r="BL24" s="28">
        <f>COUNTIF(D24:AL24,18)</f>
        <v>0</v>
      </c>
      <c r="BM24" s="28">
        <f>COUNTIF(D24:AL24,19)</f>
        <v>0</v>
      </c>
      <c r="BN24" s="28">
        <f>COUNTIF(D24:AL24,20)</f>
        <v>0</v>
      </c>
      <c r="BO24" s="28">
        <f>COUNTIF(D24:AL24,21)</f>
        <v>0</v>
      </c>
      <c r="BP24" s="28">
        <f>COUNTIF(D24:AL24,22)</f>
        <v>0</v>
      </c>
      <c r="BQ24" s="28">
        <f>COUNTIF(D24:AL24,23)</f>
        <v>0</v>
      </c>
      <c r="BR24" s="28">
        <f>COUNTIF(D24:AL24,24)</f>
        <v>0</v>
      </c>
      <c r="BS24" s="28">
        <f>COUNTIF(D24:AL24,25)</f>
        <v>0</v>
      </c>
      <c r="BT24" s="28">
        <f>COUNTIF(D24:AL24,26)</f>
        <v>0</v>
      </c>
      <c r="BU24" s="28">
        <f>COUNTIF(D24:AL24,27)</f>
        <v>0</v>
      </c>
      <c r="BV24" s="28">
        <f>COUNTIF(D24:AL24,28)</f>
        <v>0</v>
      </c>
      <c r="BW24" s="28">
        <f>COUNTIF(D24:AL24,29)</f>
        <v>0</v>
      </c>
      <c r="BX24" s="28">
        <f>COUNTIF(D24:AL24,30)</f>
        <v>0</v>
      </c>
      <c r="BY24" s="28"/>
    </row>
    <row r="25" spans="1:77" ht="12.75">
      <c r="A25" s="30"/>
      <c r="B25" s="17" t="s">
        <v>91</v>
      </c>
      <c r="C25" s="27">
        <f>SUM(E25,G25,I25,K25,M25,O25,Q25,S25,U25,W25,Y25,AA25,AC25,AE25,AG25,AI25,AK25,AM25)</f>
        <v>0.8125</v>
      </c>
      <c r="D25" s="20"/>
      <c r="E25" s="8"/>
      <c r="F25" s="23"/>
      <c r="G25" s="8"/>
      <c r="H25" s="23"/>
      <c r="I25" s="8"/>
      <c r="J25" s="23">
        <v>4</v>
      </c>
      <c r="K25" s="8">
        <f>(17-J25)/16</f>
        <v>0.8125</v>
      </c>
      <c r="L25" s="23"/>
      <c r="M25" s="8"/>
      <c r="N25" s="23"/>
      <c r="O25" s="8"/>
      <c r="P25" s="23"/>
      <c r="Q25" s="8"/>
      <c r="R25" s="23"/>
      <c r="S25" s="8"/>
      <c r="T25" s="23"/>
      <c r="U25" s="8"/>
      <c r="V25" s="21"/>
      <c r="W25" s="8"/>
      <c r="X25" s="23"/>
      <c r="Y25" s="8"/>
      <c r="Z25" s="23"/>
      <c r="AA25" s="35"/>
      <c r="AB25" s="23"/>
      <c r="AC25" s="8"/>
      <c r="AD25" s="23"/>
      <c r="AE25" s="8"/>
      <c r="AF25" s="23"/>
      <c r="AG25" s="6"/>
      <c r="AH25" s="23"/>
      <c r="AI25" s="6"/>
      <c r="AJ25" s="23"/>
      <c r="AK25" s="6"/>
      <c r="AL25" s="23"/>
      <c r="AM25" s="8"/>
      <c r="AN25" s="12"/>
      <c r="AO25" s="45">
        <f>COUNT(D25,F25,H25,J25,L25,N25,P25,R25,T25,V25,X25,Z25,AB25,AD25,AF25,AH25,AJ25,AL25)</f>
        <v>1</v>
      </c>
      <c r="AP25" s="31">
        <f>MIN(E25,G25,I25,K25,M25,O25,Q25,S25,U25,W25,Y25,AA25,AC25,AE25,AG25,AI25,AK25,AM25)</f>
        <v>0.8125</v>
      </c>
      <c r="AQ25" s="32">
        <f>C25/AO25</f>
        <v>0.8125</v>
      </c>
      <c r="AR25" s="31">
        <f>MAX(E25,G25,I25,K25,M25,O25,Q25,S25,U25,W25,Y25,AA25,AC25,AE25,AG25,AI25,AK25,AM25)</f>
        <v>0.8125</v>
      </c>
      <c r="AS25" s="33">
        <f>(AR25/AP25)^(1/AO25)</f>
        <v>1</v>
      </c>
      <c r="AT25" s="34">
        <f>MEDIAN(D25,F25,H25,J25,L25,N25,P25,R25,T25,V25,X25,Z25,AB25,AD25,AF25,AH25,AJ25,AL25)</f>
        <v>4</v>
      </c>
      <c r="AU25" s="28">
        <f>COUNTIF(D25:AL25,1)/2</f>
        <v>0</v>
      </c>
      <c r="AV25" s="28">
        <f>COUNTIF(D25:AL25,2)</f>
        <v>0</v>
      </c>
      <c r="AW25" s="28">
        <f>COUNTIF(D25:AL25,3)</f>
        <v>0</v>
      </c>
      <c r="AX25" s="49">
        <f>COUNTIF(D25:AL25,4)</f>
        <v>1</v>
      </c>
      <c r="AY25" s="28">
        <f>COUNTIF(D25:AL25,5)</f>
        <v>0</v>
      </c>
      <c r="AZ25" s="28">
        <f>COUNTIF(D25:AL25,6)</f>
        <v>0</v>
      </c>
      <c r="BA25" s="28">
        <f>COUNTIF(D25:AL25,7)</f>
        <v>0</v>
      </c>
      <c r="BB25" s="28">
        <f>COUNTIF(D25:AL25,8)</f>
        <v>0</v>
      </c>
      <c r="BC25" s="28">
        <f>COUNTIF(D25:AL25,9)</f>
        <v>0</v>
      </c>
      <c r="BD25" s="28">
        <f>COUNTIF(D25:AL25,10)</f>
        <v>0</v>
      </c>
      <c r="BE25" s="28">
        <f>COUNTIF(D25:AL25,11)</f>
        <v>0</v>
      </c>
      <c r="BF25" s="28">
        <f>COUNTIF(D25:AL25,12)</f>
        <v>0</v>
      </c>
      <c r="BG25" s="28">
        <f>COUNTIF(D25:AL25,13)</f>
        <v>0</v>
      </c>
      <c r="BH25" s="28">
        <f>COUNTIF(D25:AL25,14)</f>
        <v>0</v>
      </c>
      <c r="BI25" s="28">
        <f>COUNTIF(D25:AL25,15)</f>
        <v>0</v>
      </c>
      <c r="BJ25" s="28">
        <f>COUNTIF(D25:AL25,16)</f>
        <v>0</v>
      </c>
      <c r="BK25" s="28">
        <f>COUNTIF(D25:AL25,17)</f>
        <v>0</v>
      </c>
      <c r="BL25" s="28">
        <f>COUNTIF(D25:AL25,18)</f>
        <v>0</v>
      </c>
      <c r="BM25" s="28">
        <f>COUNTIF(D25:AL25,19)</f>
        <v>0</v>
      </c>
      <c r="BN25" s="28">
        <f>COUNTIF(D25:AL25,20)</f>
        <v>0</v>
      </c>
      <c r="BO25" s="28">
        <f>COUNTIF(D25:AL25,21)</f>
        <v>0</v>
      </c>
      <c r="BP25" s="28">
        <f>COUNTIF(D25:AL25,22)</f>
        <v>0</v>
      </c>
      <c r="BQ25" s="28">
        <f>COUNTIF(D25:AL25,23)</f>
        <v>0</v>
      </c>
      <c r="BR25" s="28">
        <f>COUNTIF(D25:AL25,24)</f>
        <v>0</v>
      </c>
      <c r="BS25" s="28">
        <f>COUNTIF(D25:AL25,25)</f>
        <v>0</v>
      </c>
      <c r="BT25" s="28">
        <f>COUNTIF(D25:AL25,26)</f>
        <v>0</v>
      </c>
      <c r="BU25" s="28">
        <f>COUNTIF(D25:AL25,27)</f>
        <v>0</v>
      </c>
      <c r="BV25" s="28">
        <f>COUNTIF(D25:AL25,28)</f>
        <v>0</v>
      </c>
      <c r="BW25" s="28">
        <f>COUNTIF(D25:AL25,29)</f>
        <v>0</v>
      </c>
      <c r="BX25" s="28">
        <f>COUNTIF(D25:AL25,30)</f>
        <v>0</v>
      </c>
      <c r="BY25" s="28"/>
    </row>
    <row r="26" spans="1:77" ht="12.75">
      <c r="A26" s="30"/>
      <c r="B26" s="17" t="s">
        <v>70</v>
      </c>
      <c r="C26" s="27">
        <f>SUM(E26,G26,I26,K26,M26,O26,Q26,S26,U26,W26,Y26,AA26,AC26,AE26,AG26,AI26,AK26,AM26)</f>
        <v>0.7878787878787878</v>
      </c>
      <c r="D26" s="20"/>
      <c r="E26" s="8"/>
      <c r="F26" s="23"/>
      <c r="G26" s="8"/>
      <c r="H26" s="23"/>
      <c r="I26" s="8"/>
      <c r="J26" s="23"/>
      <c r="K26" s="8"/>
      <c r="L26" s="23"/>
      <c r="M26" s="8"/>
      <c r="N26" s="23"/>
      <c r="O26" s="8"/>
      <c r="P26" s="23"/>
      <c r="Q26" s="8"/>
      <c r="R26" s="23"/>
      <c r="S26" s="8"/>
      <c r="T26" s="23">
        <v>8</v>
      </c>
      <c r="U26" s="8">
        <f>(34-T26)/33</f>
        <v>0.7878787878787878</v>
      </c>
      <c r="V26" s="21"/>
      <c r="W26" s="8"/>
      <c r="X26" s="23"/>
      <c r="Y26" s="8"/>
      <c r="Z26" s="23"/>
      <c r="AA26" s="35"/>
      <c r="AB26" s="23"/>
      <c r="AC26" s="8"/>
      <c r="AD26" s="23"/>
      <c r="AE26" s="8"/>
      <c r="AF26" s="23"/>
      <c r="AG26" s="6"/>
      <c r="AH26" s="23"/>
      <c r="AI26" s="6"/>
      <c r="AJ26" s="23"/>
      <c r="AK26" s="6"/>
      <c r="AL26" s="23"/>
      <c r="AM26" s="8"/>
      <c r="AN26" s="12"/>
      <c r="AO26" s="45">
        <f>COUNT(D26,F26,H26,J26,L26,N26,P26,R26,T26,V26,X26,Z26,AB26,AD26,AF26,AH26,AJ26,AL26)</f>
        <v>1</v>
      </c>
      <c r="AP26" s="31">
        <f>MIN(E26,G26,I26,K26,M26,O26,Q26,S26,U26,W26,Y26,AA26,AC26,AE26,AG26,AI26,AK26,AM26)</f>
        <v>0.7878787878787878</v>
      </c>
      <c r="AQ26" s="32">
        <f>C26/AO26</f>
        <v>0.7878787878787878</v>
      </c>
      <c r="AR26" s="31">
        <f>MAX(E26,G26,I26,K26,M26,O26,Q26,S26,U26,W26,Y26,AA26,AC26,AE26,AG26,AI26,AK26,AM26)</f>
        <v>0.7878787878787878</v>
      </c>
      <c r="AS26" s="33">
        <f>(AR26/AP26)^(1/AO26)</f>
        <v>1</v>
      </c>
      <c r="AT26" s="34">
        <f>MEDIAN(D26,F26,H26,J26,L26,N26,P26,R26,T26,V26,X26,Z26,AB26,AD26,AF26,AH26,AJ26,AL26)</f>
        <v>8</v>
      </c>
      <c r="AU26" s="28">
        <f>COUNTIF(D26:AL26,1)/2</f>
        <v>0</v>
      </c>
      <c r="AV26" s="28">
        <f>COUNTIF(D26:AL26,2)</f>
        <v>0</v>
      </c>
      <c r="AW26" s="28">
        <f>COUNTIF(D26:AL26,3)</f>
        <v>0</v>
      </c>
      <c r="AX26" s="28">
        <f>COUNTIF(D26:AL26,4)</f>
        <v>0</v>
      </c>
      <c r="AY26" s="28">
        <f>COUNTIF(D26:AL26,5)</f>
        <v>0</v>
      </c>
      <c r="AZ26" s="28">
        <f>COUNTIF(D26:AL26,6)</f>
        <v>0</v>
      </c>
      <c r="BA26" s="28">
        <f>COUNTIF(D26:AL26,7)</f>
        <v>0</v>
      </c>
      <c r="BB26" s="56">
        <f>COUNTIF(D26:AL26,8)</f>
        <v>1</v>
      </c>
      <c r="BC26" s="28">
        <f>COUNTIF(D26:AL26,9)</f>
        <v>0</v>
      </c>
      <c r="BD26" s="28">
        <f>COUNTIF(D26:AL26,10)</f>
        <v>0</v>
      </c>
      <c r="BE26" s="28">
        <f>COUNTIF(D26:AL26,11)</f>
        <v>0</v>
      </c>
      <c r="BF26" s="28">
        <f>COUNTIF(D26:AL26,12)</f>
        <v>0</v>
      </c>
      <c r="BG26" s="28">
        <f>COUNTIF(D26:AL26,13)</f>
        <v>0</v>
      </c>
      <c r="BH26" s="28">
        <f>COUNTIF(D26:AL26,14)</f>
        <v>0</v>
      </c>
      <c r="BI26" s="28">
        <f>COUNTIF(D26:AL26,15)</f>
        <v>0</v>
      </c>
      <c r="BJ26" s="28">
        <f>COUNTIF(D26:AL26,16)</f>
        <v>0</v>
      </c>
      <c r="BK26" s="28">
        <f>COUNTIF(D26:AL26,17)</f>
        <v>0</v>
      </c>
      <c r="BL26" s="28">
        <f>COUNTIF(D26:AL26,18)</f>
        <v>0</v>
      </c>
      <c r="BM26" s="28">
        <f>COUNTIF(D26:AL26,19)</f>
        <v>0</v>
      </c>
      <c r="BN26" s="28">
        <f>COUNTIF(D26:AL26,20)</f>
        <v>0</v>
      </c>
      <c r="BO26" s="28">
        <f>COUNTIF(D26:AL26,21)</f>
        <v>0</v>
      </c>
      <c r="BP26" s="28">
        <f>COUNTIF(D26:AL26,22)</f>
        <v>0</v>
      </c>
      <c r="BQ26" s="28">
        <f>COUNTIF(D26:AL26,23)</f>
        <v>0</v>
      </c>
      <c r="BR26" s="28">
        <f>COUNTIF(D26:AL26,24)</f>
        <v>0</v>
      </c>
      <c r="BS26" s="28">
        <f>COUNTIF(D26:AL26,25)</f>
        <v>0</v>
      </c>
      <c r="BT26" s="28">
        <f>COUNTIF(D26:AL26,26)</f>
        <v>0</v>
      </c>
      <c r="BU26" s="28">
        <f>COUNTIF(D26:AL26,27)</f>
        <v>0</v>
      </c>
      <c r="BV26" s="28">
        <f>COUNTIF(D26:AL26,28)</f>
        <v>0</v>
      </c>
      <c r="BW26" s="28">
        <f>COUNTIF(D26:AL26,29)</f>
        <v>0</v>
      </c>
      <c r="BX26" s="28">
        <f>COUNTIF(D26:AL26,30)</f>
        <v>0</v>
      </c>
      <c r="BY26" s="28"/>
    </row>
    <row r="27" spans="1:77" ht="12.75">
      <c r="A27" s="30"/>
      <c r="B27" s="17" t="s">
        <v>57</v>
      </c>
      <c r="C27" s="27">
        <f>SUM(E27,G27,I27,K27,M27,O27,Q27,S27,U27,W27,Y27,AA27,AC27,AE27,AG27,AI27,AK27,AM27)</f>
        <v>0.75</v>
      </c>
      <c r="D27" s="21"/>
      <c r="E27" s="8"/>
      <c r="F27" s="23">
        <v>6</v>
      </c>
      <c r="G27" s="8">
        <f>(21-F27)/20</f>
        <v>0.75</v>
      </c>
      <c r="H27" s="23"/>
      <c r="I27" s="8"/>
      <c r="J27" s="23"/>
      <c r="K27" s="8"/>
      <c r="L27" s="23"/>
      <c r="M27" s="8"/>
      <c r="N27" s="23"/>
      <c r="O27" s="8"/>
      <c r="P27" s="23"/>
      <c r="Q27" s="8"/>
      <c r="R27" s="23"/>
      <c r="S27" s="8"/>
      <c r="T27" s="23"/>
      <c r="U27" s="8"/>
      <c r="V27" s="21"/>
      <c r="W27" s="8"/>
      <c r="X27" s="23"/>
      <c r="Y27" s="8"/>
      <c r="Z27" s="23"/>
      <c r="AA27" s="35"/>
      <c r="AB27" s="23"/>
      <c r="AC27" s="8"/>
      <c r="AD27" s="23"/>
      <c r="AE27" s="8"/>
      <c r="AF27" s="23"/>
      <c r="AG27" s="6"/>
      <c r="AH27" s="23"/>
      <c r="AI27" s="6"/>
      <c r="AJ27" s="23"/>
      <c r="AK27" s="6"/>
      <c r="AL27" s="23"/>
      <c r="AM27" s="8"/>
      <c r="AN27" s="12"/>
      <c r="AO27" s="45">
        <f>COUNT(D27,F27,H27,J27,L27,N27,P27,R27,T27,V27,X27,Z27,AB27,AD27,AF27,AH27,AJ27,AL27)</f>
        <v>1</v>
      </c>
      <c r="AP27" s="31">
        <f>MIN(E27,G27,I27,K27,M27,O27,Q27,S27,U27,W27,Y27,AA27,AC27,AE27,AG27,AI27,AK27,AM27)</f>
        <v>0.75</v>
      </c>
      <c r="AQ27" s="32">
        <f>C27/AO27</f>
        <v>0.75</v>
      </c>
      <c r="AR27" s="31">
        <f>MAX(E27,G27,I27,K27,M27,O27,Q27,S27,U27,W27,Y27,AA27,AC27,AE27,AG27,AI27,AK27,AM27)</f>
        <v>0.75</v>
      </c>
      <c r="AS27" s="33">
        <f>(AR27/AP27)^(1/AO27)</f>
        <v>1</v>
      </c>
      <c r="AT27" s="34">
        <f>MEDIAN(D27,F27,H27,J27,L27,N27,P27,R27,T27,V27,X27,Z27,AB27,AD27,AF27,AH27,AJ27,AL27)</f>
        <v>6</v>
      </c>
      <c r="AU27" s="28">
        <f>COUNTIF(D27:AL27,1)/2</f>
        <v>0</v>
      </c>
      <c r="AV27" s="28">
        <f>COUNTIF(D27:AL27,2)</f>
        <v>0</v>
      </c>
      <c r="AW27" s="28">
        <f>COUNTIF(D27:AL27,3)</f>
        <v>0</v>
      </c>
      <c r="AX27" s="28">
        <f>COUNTIF(D27:AL27,4)</f>
        <v>0</v>
      </c>
      <c r="AY27" s="28">
        <f>COUNTIF(D27:AL27,5)</f>
        <v>0</v>
      </c>
      <c r="AZ27" s="46">
        <f>COUNTIF(D27:AL27,6)</f>
        <v>1</v>
      </c>
      <c r="BA27" s="28">
        <f>COUNTIF(D27:AL27,7)</f>
        <v>0</v>
      </c>
      <c r="BB27" s="28">
        <f>COUNTIF(D27:AL27,8)</f>
        <v>0</v>
      </c>
      <c r="BC27" s="28">
        <f>COUNTIF(D27:AL27,9)</f>
        <v>0</v>
      </c>
      <c r="BD27" s="28">
        <f>COUNTIF(D27:AL27,10)</f>
        <v>0</v>
      </c>
      <c r="BE27" s="28">
        <f>COUNTIF(D27:AL27,11)</f>
        <v>0</v>
      </c>
      <c r="BF27" s="28">
        <f>COUNTIF(D27:AL27,12)</f>
        <v>0</v>
      </c>
      <c r="BG27" s="28">
        <f>COUNTIF(D27:AL27,13)</f>
        <v>0</v>
      </c>
      <c r="BH27" s="28">
        <f>COUNTIF(D27:AL27,14)</f>
        <v>0</v>
      </c>
      <c r="BI27" s="28">
        <f>COUNTIF(D27:AL27,15)</f>
        <v>0</v>
      </c>
      <c r="BJ27" s="28">
        <f>COUNTIF(D27:AL27,16)</f>
        <v>0</v>
      </c>
      <c r="BK27" s="28">
        <f>COUNTIF(D27:AL27,17)</f>
        <v>0</v>
      </c>
      <c r="BL27" s="28">
        <f>COUNTIF(D27:AL27,18)</f>
        <v>0</v>
      </c>
      <c r="BM27" s="28">
        <f>COUNTIF(D27:AL27,19)</f>
        <v>0</v>
      </c>
      <c r="BN27" s="28">
        <f>COUNTIF(D27:AL27,20)</f>
        <v>0</v>
      </c>
      <c r="BO27" s="28">
        <f>COUNTIF(D27:AL27,21)</f>
        <v>0</v>
      </c>
      <c r="BP27" s="28">
        <f>COUNTIF(D27:AL27,22)</f>
        <v>0</v>
      </c>
      <c r="BQ27" s="28">
        <f>COUNTIF(D27:AL27,23)</f>
        <v>0</v>
      </c>
      <c r="BR27" s="28">
        <f>COUNTIF(D27:AL27,24)</f>
        <v>0</v>
      </c>
      <c r="BS27" s="28">
        <f>COUNTIF(D27:AL27,25)</f>
        <v>0</v>
      </c>
      <c r="BT27" s="28">
        <f>COUNTIF(D27:AL27,26)</f>
        <v>0</v>
      </c>
      <c r="BU27" s="28">
        <f>COUNTIF(D27:AL27,27)</f>
        <v>0</v>
      </c>
      <c r="BV27" s="28">
        <f>COUNTIF(D27:AL27,28)</f>
        <v>0</v>
      </c>
      <c r="BW27" s="28">
        <f>COUNTIF(D27:AL27,29)</f>
        <v>0</v>
      </c>
      <c r="BX27" s="28">
        <f>COUNTIF(D27:AL27,30)</f>
        <v>0</v>
      </c>
      <c r="BY27" s="28"/>
    </row>
    <row r="28" spans="1:77" ht="12.75">
      <c r="A28" s="30"/>
      <c r="B28" s="17" t="s">
        <v>67</v>
      </c>
      <c r="C28" s="27">
        <f>SUM(E28,G28,I28,K28,M28,O28,Q28,S28,U28,W28,Y28,AA28,AC28,AE28,AG28,AI28,AK28,AM28)</f>
        <v>0.7272727272727273</v>
      </c>
      <c r="D28" s="21"/>
      <c r="E28" s="8"/>
      <c r="F28" s="23"/>
      <c r="G28" s="8"/>
      <c r="H28" s="23"/>
      <c r="I28" s="8"/>
      <c r="J28" s="23"/>
      <c r="K28" s="8"/>
      <c r="L28" s="23"/>
      <c r="M28" s="8"/>
      <c r="N28" s="23"/>
      <c r="O28" s="8"/>
      <c r="P28" s="23"/>
      <c r="Q28" s="8"/>
      <c r="R28" s="23"/>
      <c r="S28" s="8"/>
      <c r="T28" s="23">
        <v>10</v>
      </c>
      <c r="U28" s="8">
        <f>(34-T28)/33</f>
        <v>0.7272727272727273</v>
      </c>
      <c r="V28" s="21"/>
      <c r="W28" s="8"/>
      <c r="X28" s="23"/>
      <c r="Y28" s="8"/>
      <c r="Z28" s="23"/>
      <c r="AA28" s="35"/>
      <c r="AB28" s="23"/>
      <c r="AC28" s="8"/>
      <c r="AD28" s="23"/>
      <c r="AE28" s="8"/>
      <c r="AF28" s="23"/>
      <c r="AG28" s="6"/>
      <c r="AH28" s="23"/>
      <c r="AI28" s="6"/>
      <c r="AJ28" s="23"/>
      <c r="AK28" s="6"/>
      <c r="AL28" s="23"/>
      <c r="AM28" s="8"/>
      <c r="AN28" s="12"/>
      <c r="AO28" s="45">
        <f>COUNT(D28,F28,H28,J28,L28,N28,P28,R28,T28,V28,X28,Z28,AB28,AD28,AF28,AH28,AJ28,AL28)</f>
        <v>1</v>
      </c>
      <c r="AP28" s="31">
        <f>MIN(E28,G28,I28,K28,M28,O28,Q28,S28,U28,W28,Y28,AA28,AC28,AE28,AG28,AI28,AK28,AM28)</f>
        <v>0.7272727272727273</v>
      </c>
      <c r="AQ28" s="32">
        <f>C28/AO28</f>
        <v>0.7272727272727273</v>
      </c>
      <c r="AR28" s="31">
        <f>MAX(E28,G28,I28,K28,M28,O28,Q28,S28,U28,W28,Y28,AA28,AC28,AE28,AG28,AI28,AK28,AM28)</f>
        <v>0.7272727272727273</v>
      </c>
      <c r="AS28" s="33">
        <f>(AR28/AP28)^(1/AO28)</f>
        <v>1</v>
      </c>
      <c r="AT28" s="34">
        <f>MEDIAN(D28,F28,H28,J28,L28,N28,P28,R28,T28,V28,X28,Z28,AB28,AD28,AF28,AH28,AJ28,AL28)</f>
        <v>10</v>
      </c>
      <c r="AU28" s="28">
        <f>COUNTIF(D28:AL28,1)/2</f>
        <v>0</v>
      </c>
      <c r="AV28" s="28">
        <f>COUNTIF(D28:AL28,2)</f>
        <v>0</v>
      </c>
      <c r="AW28" s="28">
        <f>COUNTIF(D28:AL28,3)</f>
        <v>0</v>
      </c>
      <c r="AX28" s="28">
        <f>COUNTIF(D28:AL28,4)</f>
        <v>0</v>
      </c>
      <c r="AY28" s="28">
        <f>COUNTIF(D28:AL28,5)</f>
        <v>0</v>
      </c>
      <c r="AZ28" s="28">
        <f>COUNTIF(D28:AL28,6)</f>
        <v>0</v>
      </c>
      <c r="BA28" s="28">
        <f>COUNTIF(D28:AL28,7)</f>
        <v>0</v>
      </c>
      <c r="BB28" s="28">
        <f>COUNTIF(D28:AL28,8)</f>
        <v>0</v>
      </c>
      <c r="BC28" s="28">
        <f>COUNTIF(D28:AL28,9)</f>
        <v>0</v>
      </c>
      <c r="BD28" s="56">
        <f>COUNTIF(D28:AL28,10)</f>
        <v>1</v>
      </c>
      <c r="BE28" s="28">
        <f>COUNTIF(D28:AL28,11)</f>
        <v>0</v>
      </c>
      <c r="BF28" s="28">
        <f>COUNTIF(D28:AL28,12)</f>
        <v>0</v>
      </c>
      <c r="BG28" s="28">
        <f>COUNTIF(D28:AL28,13)</f>
        <v>0</v>
      </c>
      <c r="BH28" s="28">
        <f>COUNTIF(D28:AL28,14)</f>
        <v>0</v>
      </c>
      <c r="BI28" s="28">
        <f>COUNTIF(D28:AL28,15)</f>
        <v>0</v>
      </c>
      <c r="BJ28" s="28">
        <f>COUNTIF(D28:AL28,16)</f>
        <v>0</v>
      </c>
      <c r="BK28" s="28">
        <f>COUNTIF(D28:AL28,17)</f>
        <v>0</v>
      </c>
      <c r="BL28" s="28">
        <f>COUNTIF(D28:AL28,18)</f>
        <v>0</v>
      </c>
      <c r="BM28" s="28">
        <f>COUNTIF(D28:AL28,19)</f>
        <v>0</v>
      </c>
      <c r="BN28" s="28">
        <f>COUNTIF(D28:AL28,20)</f>
        <v>0</v>
      </c>
      <c r="BO28" s="28">
        <f>COUNTIF(D28:AL28,21)</f>
        <v>0</v>
      </c>
      <c r="BP28" s="28">
        <f>COUNTIF(D28:AL28,22)</f>
        <v>0</v>
      </c>
      <c r="BQ28" s="28">
        <f>COUNTIF(D28:AL28,23)</f>
        <v>0</v>
      </c>
      <c r="BR28" s="28">
        <f>COUNTIF(D28:AL28,24)</f>
        <v>0</v>
      </c>
      <c r="BS28" s="28">
        <f>COUNTIF(D28:AL28,25)</f>
        <v>0</v>
      </c>
      <c r="BT28" s="28">
        <f>COUNTIF(D28:AL28,26)</f>
        <v>0</v>
      </c>
      <c r="BU28" s="28">
        <f>COUNTIF(D28:AL28,27)</f>
        <v>0</v>
      </c>
      <c r="BV28" s="28">
        <f>COUNTIF(D28:AL28,28)</f>
        <v>0</v>
      </c>
      <c r="BW28" s="28">
        <f>COUNTIF(D28:AL28,29)</f>
        <v>0</v>
      </c>
      <c r="BX28" s="28">
        <f>COUNTIF(D28:AL28,30)</f>
        <v>0</v>
      </c>
      <c r="BY28" s="28"/>
    </row>
    <row r="29" spans="1:77" ht="12.75">
      <c r="A29" s="30">
        <v>14</v>
      </c>
      <c r="B29" s="17" t="s">
        <v>48</v>
      </c>
      <c r="C29" s="27">
        <f>SUM(E29,G29,I29,K29,M29,O29,Q29,S29,U29,W29,Y29,AA29,AC29,AE29,AG29,AI29,AK29,AM29)</f>
        <v>1.4454545454545453</v>
      </c>
      <c r="D29" s="20"/>
      <c r="E29" s="8"/>
      <c r="F29" s="23"/>
      <c r="G29" s="8"/>
      <c r="H29" s="23"/>
      <c r="I29" s="8"/>
      <c r="J29" s="23"/>
      <c r="K29" s="8"/>
      <c r="L29" s="23"/>
      <c r="M29" s="8"/>
      <c r="N29" s="23"/>
      <c r="O29" s="8"/>
      <c r="P29" s="23"/>
      <c r="Q29" s="8"/>
      <c r="R29" s="23"/>
      <c r="S29" s="8"/>
      <c r="T29" s="23">
        <v>16</v>
      </c>
      <c r="U29" s="8">
        <f>(34-T29)/33</f>
        <v>0.5454545454545454</v>
      </c>
      <c r="V29" s="21">
        <v>3</v>
      </c>
      <c r="W29" s="8">
        <f>(21-V29)/20</f>
        <v>0.9</v>
      </c>
      <c r="X29" s="23"/>
      <c r="Y29" s="8"/>
      <c r="Z29" s="23"/>
      <c r="AA29" s="35"/>
      <c r="AB29" s="23"/>
      <c r="AC29" s="8"/>
      <c r="AD29" s="23"/>
      <c r="AE29" s="8"/>
      <c r="AF29" s="23"/>
      <c r="AG29" s="6"/>
      <c r="AH29" s="23"/>
      <c r="AI29" s="6"/>
      <c r="AJ29" s="23"/>
      <c r="AK29" s="6"/>
      <c r="AL29" s="23"/>
      <c r="AM29" s="8"/>
      <c r="AN29" s="12"/>
      <c r="AO29" s="45">
        <f>COUNT(D29,F29,H29,J29,L29,N29,P29,R29,T29,V29,X29,Z29,AB29,AD29,AF29,AH29,AJ29,AL29)</f>
        <v>2</v>
      </c>
      <c r="AP29" s="47">
        <f>MIN(E29,G29,I29,K29,M29,O29,Q29,S29,U29,W29,Y29,AA29,AC29,AE29,AG29,AI29,AK29,AM29)</f>
        <v>0.5454545454545454</v>
      </c>
      <c r="AQ29" s="48">
        <f>C29/AO29</f>
        <v>0.7227272727272727</v>
      </c>
      <c r="AR29" s="47">
        <f>MAX(E29,G29,I29,K29,M29,O29,Q29,S29,U29,W29,Y29,AA29,AC29,AE29,AG29,AI29,AK29,AM29)</f>
        <v>0.9</v>
      </c>
      <c r="AS29" s="33">
        <f>(AR29/AP29)^(1/AO29)</f>
        <v>1.284523257866513</v>
      </c>
      <c r="AT29" s="34">
        <f>MEDIAN(D29,F29,H29,J29,L29,N29,P29,R29,T29,V29,X29,Z29,AB29,AD29,AF29,AH29,AJ29,AL29)</f>
        <v>9.5</v>
      </c>
      <c r="AU29" s="28">
        <f>COUNTIF(D29:AL29,1)/2</f>
        <v>0</v>
      </c>
      <c r="AV29" s="28">
        <f>COUNTIF(D29:AL29,2)</f>
        <v>0</v>
      </c>
      <c r="AW29" s="49">
        <f>COUNTIF(D29:AL29,3)</f>
        <v>1</v>
      </c>
      <c r="AX29" s="28">
        <f>COUNTIF(D29:AL29,4)</f>
        <v>0</v>
      </c>
      <c r="AY29" s="28">
        <f>COUNTIF(D29:AL29,5)</f>
        <v>0</v>
      </c>
      <c r="AZ29" s="28">
        <f>COUNTIF(D29:AL29,6)</f>
        <v>0</v>
      </c>
      <c r="BA29" s="28">
        <f>COUNTIF(D29:AL29,7)</f>
        <v>0</v>
      </c>
      <c r="BB29" s="28">
        <f>COUNTIF(D29:AL29,8)</f>
        <v>0</v>
      </c>
      <c r="BC29" s="28">
        <f>COUNTIF(D29:AL29,9)</f>
        <v>0</v>
      </c>
      <c r="BD29" s="28">
        <f>COUNTIF(D29:AL29,10)</f>
        <v>0</v>
      </c>
      <c r="BE29" s="28">
        <f>COUNTIF(D29:AL29,11)</f>
        <v>0</v>
      </c>
      <c r="BF29" s="28">
        <f>COUNTIF(D29:AL29,12)</f>
        <v>0</v>
      </c>
      <c r="BG29" s="28">
        <f>COUNTIF(D29:AL29,13)</f>
        <v>0</v>
      </c>
      <c r="BH29" s="28">
        <f>COUNTIF(D29:AL29,14)</f>
        <v>0</v>
      </c>
      <c r="BI29" s="28">
        <f>COUNTIF(D29:AL29,15)</f>
        <v>0</v>
      </c>
      <c r="BJ29" s="56">
        <f>COUNTIF(D29:AL29,16)</f>
        <v>1</v>
      </c>
      <c r="BK29" s="28">
        <f>COUNTIF(D29:AL29,17)</f>
        <v>0</v>
      </c>
      <c r="BL29" s="28">
        <f>COUNTIF(D29:AL29,18)</f>
        <v>0</v>
      </c>
      <c r="BM29" s="28">
        <f>COUNTIF(D29:AL29,19)</f>
        <v>0</v>
      </c>
      <c r="BN29" s="28">
        <f>COUNTIF(D29:AL29,20)</f>
        <v>0</v>
      </c>
      <c r="BO29" s="28">
        <f>COUNTIF(D29:AL29,21)</f>
        <v>0</v>
      </c>
      <c r="BP29" s="28">
        <f>COUNTIF(D29:AL29,22)</f>
        <v>0</v>
      </c>
      <c r="BQ29" s="28">
        <f>COUNTIF(D29:AL29,23)</f>
        <v>0</v>
      </c>
      <c r="BR29" s="28">
        <f>COUNTIF(D29:AL29,24)</f>
        <v>0</v>
      </c>
      <c r="BS29" s="28">
        <f>COUNTIF(D29:AL29,25)</f>
        <v>0</v>
      </c>
      <c r="BT29" s="28">
        <f>COUNTIF(D29:AL29,26)</f>
        <v>0</v>
      </c>
      <c r="BU29" s="28">
        <f>COUNTIF(D29:AL29,27)</f>
        <v>0</v>
      </c>
      <c r="BV29" s="28">
        <f>COUNTIF(D29:AL29,28)</f>
        <v>0</v>
      </c>
      <c r="BW29" s="28">
        <f>COUNTIF(D29:AL29,29)</f>
        <v>0</v>
      </c>
      <c r="BX29" s="28">
        <f>COUNTIF(D29:AL29,30)</f>
        <v>0</v>
      </c>
      <c r="BY29" s="28"/>
    </row>
    <row r="30" spans="1:77" ht="12.75">
      <c r="A30" s="30">
        <v>15</v>
      </c>
      <c r="B30" s="55" t="s">
        <v>44</v>
      </c>
      <c r="C30" s="27">
        <f>SUM(E30,G30,I30,K30,M30,O30,Q30,S30,U30,W30,Y30,AA30,AC30,AE30,AG30,AI30,AK30,AM30)</f>
        <v>1.4444444444444444</v>
      </c>
      <c r="D30" s="20">
        <v>5</v>
      </c>
      <c r="E30" s="8">
        <f>(19-D30)/18</f>
        <v>0.7777777777777778</v>
      </c>
      <c r="F30" s="23"/>
      <c r="G30" s="8"/>
      <c r="H30" s="23"/>
      <c r="I30" s="8"/>
      <c r="J30" s="23"/>
      <c r="K30" s="8"/>
      <c r="L30" s="23">
        <v>5</v>
      </c>
      <c r="M30" s="8">
        <f>(13-L30)/12</f>
        <v>0.6666666666666666</v>
      </c>
      <c r="N30" s="23"/>
      <c r="O30" s="8"/>
      <c r="P30" s="23"/>
      <c r="Q30" s="8"/>
      <c r="R30" s="23"/>
      <c r="S30" s="8"/>
      <c r="T30" s="23"/>
      <c r="U30" s="8"/>
      <c r="V30" s="21"/>
      <c r="W30" s="8"/>
      <c r="X30" s="23"/>
      <c r="Y30" s="8"/>
      <c r="Z30" s="23"/>
      <c r="AA30" s="35"/>
      <c r="AB30" s="23"/>
      <c r="AC30" s="8"/>
      <c r="AD30" s="23"/>
      <c r="AE30" s="8"/>
      <c r="AF30" s="23"/>
      <c r="AG30" s="6"/>
      <c r="AH30" s="23"/>
      <c r="AI30" s="6"/>
      <c r="AJ30" s="23"/>
      <c r="AK30" s="6"/>
      <c r="AL30" s="23"/>
      <c r="AM30" s="8"/>
      <c r="AN30" s="12"/>
      <c r="AO30" s="45">
        <f>COUNT(D30,F30,H30,J30,L30,N30,P30,R30,T30,V30,X30,Z30,AB30,AD30,AF30,AH30,AJ30,AL30)</f>
        <v>2</v>
      </c>
      <c r="AP30" s="47">
        <f>MIN(E30,G30,I30,K30,M30,O30,Q30,S30,U30,W30,Y30,AA30,AC30,AE30,AG30,AI30,AK30,AM30)</f>
        <v>0.6666666666666666</v>
      </c>
      <c r="AQ30" s="48">
        <f>C30/AO30</f>
        <v>0.7222222222222222</v>
      </c>
      <c r="AR30" s="47">
        <f>MAX(E30,G30,I30,K30,M30,O30,Q30,S30,U30,W30,Y30,AA30,AC30,AE30,AG30,AI30,AK30,AM30)</f>
        <v>0.7777777777777778</v>
      </c>
      <c r="AS30" s="33">
        <f>(AR30/AP30)^(1/AO30)</f>
        <v>1.0801234497346435</v>
      </c>
      <c r="AT30" s="34">
        <f>MEDIAN(D30,F30,H30,J30,L30,N30,P30,R30,T30,V30,X30,Z30,AB30,AD30,AF30,AH30,AJ30,AL30)</f>
        <v>5</v>
      </c>
      <c r="AU30" s="28">
        <f>COUNTIF(D30:AL30,1)/2</f>
        <v>0</v>
      </c>
      <c r="AV30" s="28">
        <f>COUNTIF(D30:AL30,2)</f>
        <v>0</v>
      </c>
      <c r="AW30" s="28">
        <f>COUNTIF(D30:AL30,3)</f>
        <v>0</v>
      </c>
      <c r="AX30" s="28">
        <f>COUNTIF(D30:AL30,4)</f>
        <v>0</v>
      </c>
      <c r="AY30" s="46">
        <f>COUNTIF(D30:AL30,5)</f>
        <v>2</v>
      </c>
      <c r="AZ30" s="28">
        <f>COUNTIF(D30:AL30,6)</f>
        <v>0</v>
      </c>
      <c r="BA30" s="28">
        <f>COUNTIF(D30:AL30,7)</f>
        <v>0</v>
      </c>
      <c r="BB30" s="28">
        <f>COUNTIF(D30:AL30,8)</f>
        <v>0</v>
      </c>
      <c r="BC30" s="28">
        <f>COUNTIF(D30:AL30,9)</f>
        <v>0</v>
      </c>
      <c r="BD30" s="28">
        <f>COUNTIF(D30:AL30,10)</f>
        <v>0</v>
      </c>
      <c r="BE30" s="28">
        <f>COUNTIF(D30:AL30,11)</f>
        <v>0</v>
      </c>
      <c r="BF30" s="28">
        <f>COUNTIF(D30:AL30,12)</f>
        <v>0</v>
      </c>
      <c r="BG30" s="28">
        <f>COUNTIF(D30:AL30,13)</f>
        <v>0</v>
      </c>
      <c r="BH30" s="28">
        <f>COUNTIF(D30:AL30,14)</f>
        <v>0</v>
      </c>
      <c r="BI30" s="28">
        <f>COUNTIF(D30:AL30,15)</f>
        <v>0</v>
      </c>
      <c r="BJ30" s="28">
        <f>COUNTIF(D30:AL30,16)</f>
        <v>0</v>
      </c>
      <c r="BK30" s="28">
        <f>COUNTIF(D30:AL30,17)</f>
        <v>0</v>
      </c>
      <c r="BL30" s="28">
        <f>COUNTIF(D30:AL30,18)</f>
        <v>0</v>
      </c>
      <c r="BM30" s="28">
        <f>COUNTIF(D30:AL30,19)</f>
        <v>0</v>
      </c>
      <c r="BN30" s="28">
        <f>COUNTIF(D30:AL30,20)</f>
        <v>0</v>
      </c>
      <c r="BO30" s="28">
        <f>COUNTIF(D30:AL30,21)</f>
        <v>0</v>
      </c>
      <c r="BP30" s="28">
        <f>COUNTIF(D30:AL30,22)</f>
        <v>0</v>
      </c>
      <c r="BQ30" s="28">
        <f>COUNTIF(D30:AL30,23)</f>
        <v>0</v>
      </c>
      <c r="BR30" s="28">
        <f>COUNTIF(D30:AL30,24)</f>
        <v>0</v>
      </c>
      <c r="BS30" s="28">
        <f>COUNTIF(D30:AL30,25)</f>
        <v>0</v>
      </c>
      <c r="BT30" s="28">
        <f>COUNTIF(D30:AL30,26)</f>
        <v>0</v>
      </c>
      <c r="BU30" s="28">
        <f>COUNTIF(D30:AL30,27)</f>
        <v>0</v>
      </c>
      <c r="BV30" s="28">
        <f>COUNTIF(D30:AL30,28)</f>
        <v>0</v>
      </c>
      <c r="BW30" s="28">
        <f>COUNTIF(D30:AL30,29)</f>
        <v>0</v>
      </c>
      <c r="BX30" s="28">
        <f>COUNTIF(D30:AL30,30)</f>
        <v>0</v>
      </c>
      <c r="BY30" s="28"/>
    </row>
    <row r="31" spans="1:77" ht="12.75">
      <c r="A31" s="30"/>
      <c r="B31" s="17" t="s">
        <v>53</v>
      </c>
      <c r="C31" s="27">
        <f>SUM(E31,G31,I31,K31,M31,O31,Q31,S31,U31,W31,Y31,AA31,AC31,AE31,AG31,AI31,AK31,AM31)</f>
        <v>0.7</v>
      </c>
      <c r="D31" s="21"/>
      <c r="E31" s="8"/>
      <c r="F31" s="23">
        <v>7</v>
      </c>
      <c r="G31" s="8">
        <f>(21-F31)/20</f>
        <v>0.7</v>
      </c>
      <c r="H31" s="23"/>
      <c r="I31" s="8"/>
      <c r="J31" s="23"/>
      <c r="K31" s="8"/>
      <c r="L31" s="23"/>
      <c r="M31" s="8"/>
      <c r="N31" s="23"/>
      <c r="O31" s="8"/>
      <c r="P31" s="23"/>
      <c r="Q31" s="8"/>
      <c r="R31" s="23"/>
      <c r="S31" s="8"/>
      <c r="T31" s="23"/>
      <c r="U31" s="8"/>
      <c r="V31" s="21"/>
      <c r="W31" s="8"/>
      <c r="X31" s="23"/>
      <c r="Y31" s="8"/>
      <c r="Z31" s="23"/>
      <c r="AA31" s="35"/>
      <c r="AB31" s="23"/>
      <c r="AC31" s="8"/>
      <c r="AD31" s="23"/>
      <c r="AE31" s="8"/>
      <c r="AF31" s="23"/>
      <c r="AG31" s="6"/>
      <c r="AH31" s="23"/>
      <c r="AI31" s="6"/>
      <c r="AJ31" s="23"/>
      <c r="AK31" s="6"/>
      <c r="AL31" s="23"/>
      <c r="AM31" s="8"/>
      <c r="AN31" s="12"/>
      <c r="AO31" s="45">
        <f>COUNT(D31,F31,H31,J31,L31,N31,P31,R31,T31,V31,X31,Z31,AB31,AD31,AF31,AH31,AJ31,AL31)</f>
        <v>1</v>
      </c>
      <c r="AP31" s="31">
        <f>MIN(E31,G31,I31,K31,M31,O31,Q31,S31,U31,W31,Y31,AA31,AC31,AE31,AG31,AI31,AK31,AM31)</f>
        <v>0.7</v>
      </c>
      <c r="AQ31" s="32">
        <f>C31/AO31</f>
        <v>0.7</v>
      </c>
      <c r="AR31" s="31">
        <f>MAX(E31,G31,I31,K31,M31,O31,Q31,S31,U31,W31,Y31,AA31,AC31,AE31,AG31,AI31,AK31,AM31)</f>
        <v>0.7</v>
      </c>
      <c r="AS31" s="33">
        <f>(AR31/AP31)^(1/AO31)</f>
        <v>1</v>
      </c>
      <c r="AT31" s="34">
        <f>MEDIAN(D31,F31,H31,J31,L31,N31,P31,R31,T31,V31,X31,Z31,AB31,AD31,AF31,AH31,AJ31,AL31)</f>
        <v>7</v>
      </c>
      <c r="AU31" s="28">
        <f>COUNTIF(D31:AL31,1)/2</f>
        <v>0</v>
      </c>
      <c r="AV31" s="28">
        <f>COUNTIF(D31:AL31,2)</f>
        <v>0</v>
      </c>
      <c r="AW31" s="28">
        <f>COUNTIF(D31:AL31,3)</f>
        <v>0</v>
      </c>
      <c r="AX31" s="28">
        <f>COUNTIF(D31:AL31,4)</f>
        <v>0</v>
      </c>
      <c r="AY31" s="28">
        <f>COUNTIF(D31:AL31,5)</f>
        <v>0</v>
      </c>
      <c r="AZ31" s="28">
        <f>COUNTIF(D31:AL31,6)</f>
        <v>0</v>
      </c>
      <c r="BA31" s="46">
        <f>COUNTIF(D31:AL31,7)</f>
        <v>1</v>
      </c>
      <c r="BB31" s="28">
        <f>COUNTIF(D31:AL31,8)</f>
        <v>0</v>
      </c>
      <c r="BC31" s="28">
        <f>COUNTIF(D31:AL31,9)</f>
        <v>0</v>
      </c>
      <c r="BD31" s="28">
        <f>COUNTIF(D31:AL31,10)</f>
        <v>0</v>
      </c>
      <c r="BE31" s="28">
        <f>COUNTIF(D31:AL31,11)</f>
        <v>0</v>
      </c>
      <c r="BF31" s="28">
        <f>COUNTIF(D31:AL31,12)</f>
        <v>0</v>
      </c>
      <c r="BG31" s="28">
        <f>COUNTIF(D31:AL31,13)</f>
        <v>0</v>
      </c>
      <c r="BH31" s="28">
        <f>COUNTIF(D31:AL31,14)</f>
        <v>0</v>
      </c>
      <c r="BI31" s="28">
        <f>COUNTIF(D31:AL31,15)</f>
        <v>0</v>
      </c>
      <c r="BJ31" s="28">
        <f>COUNTIF(D31:AL31,16)</f>
        <v>0</v>
      </c>
      <c r="BK31" s="28">
        <f>COUNTIF(D31:AL31,17)</f>
        <v>0</v>
      </c>
      <c r="BL31" s="28">
        <f>COUNTIF(D31:AL31,18)</f>
        <v>0</v>
      </c>
      <c r="BM31" s="28">
        <f>COUNTIF(D31:AL31,19)</f>
        <v>0</v>
      </c>
      <c r="BN31" s="28">
        <f>COUNTIF(D31:AL31,20)</f>
        <v>0</v>
      </c>
      <c r="BO31" s="28">
        <f>COUNTIF(D31:AL31,21)</f>
        <v>0</v>
      </c>
      <c r="BP31" s="28">
        <f>COUNTIF(D31:AL31,22)</f>
        <v>0</v>
      </c>
      <c r="BQ31" s="28">
        <f>COUNTIF(D31:AL31,23)</f>
        <v>0</v>
      </c>
      <c r="BR31" s="28">
        <f>COUNTIF(D31:AL31,24)</f>
        <v>0</v>
      </c>
      <c r="BS31" s="28">
        <f>COUNTIF(D31:AL31,25)</f>
        <v>0</v>
      </c>
      <c r="BT31" s="28">
        <f>COUNTIF(D31:AL31,26)</f>
        <v>0</v>
      </c>
      <c r="BU31" s="28">
        <f>COUNTIF(D31:AL31,27)</f>
        <v>0</v>
      </c>
      <c r="BV31" s="28">
        <f>COUNTIF(D31:AL31,28)</f>
        <v>0</v>
      </c>
      <c r="BW31" s="28">
        <f>COUNTIF(D31:AL31,29)</f>
        <v>0</v>
      </c>
      <c r="BX31" s="28">
        <f>COUNTIF(D31:AL31,30)</f>
        <v>0</v>
      </c>
      <c r="BY31" s="28"/>
    </row>
    <row r="32" spans="1:77" ht="12.75">
      <c r="A32" s="30">
        <v>6</v>
      </c>
      <c r="B32" s="17" t="s">
        <v>43</v>
      </c>
      <c r="C32" s="27">
        <f>SUM(E32,G32,I32,K32,M32,O32,Q32,S32,U32,W32,Y32,AA32,AC32,AE32,AG32,AI32,AK32,AM32)</f>
        <v>4.147222222222222</v>
      </c>
      <c r="D32" s="21">
        <v>16</v>
      </c>
      <c r="E32" s="8">
        <f>(19-D32)/18</f>
        <v>0.16666666666666666</v>
      </c>
      <c r="F32" s="23"/>
      <c r="G32" s="8"/>
      <c r="H32" s="23">
        <v>3</v>
      </c>
      <c r="I32" s="8">
        <f>(13-H32)/12</f>
        <v>0.8333333333333334</v>
      </c>
      <c r="J32" s="23">
        <v>3</v>
      </c>
      <c r="K32" s="8">
        <f>(17-J32)/16</f>
        <v>0.875</v>
      </c>
      <c r="L32" s="23">
        <v>6</v>
      </c>
      <c r="M32" s="8">
        <f>(13-L32)/12</f>
        <v>0.5833333333333334</v>
      </c>
      <c r="N32" s="23">
        <v>3</v>
      </c>
      <c r="O32" s="8">
        <f>(11-N32)/10</f>
        <v>0.8</v>
      </c>
      <c r="P32" s="23"/>
      <c r="Q32" s="8"/>
      <c r="R32" s="23">
        <v>2</v>
      </c>
      <c r="S32" s="8">
        <f>(10-R32)/9</f>
        <v>0.8888888888888888</v>
      </c>
      <c r="T32" s="23"/>
      <c r="U32" s="8"/>
      <c r="V32" s="21"/>
      <c r="W32" s="8"/>
      <c r="X32" s="23"/>
      <c r="Y32" s="8"/>
      <c r="Z32" s="23"/>
      <c r="AA32" s="35"/>
      <c r="AB32" s="23"/>
      <c r="AC32" s="8"/>
      <c r="AD32" s="23"/>
      <c r="AE32" s="8"/>
      <c r="AF32" s="23"/>
      <c r="AG32" s="6"/>
      <c r="AH32" s="23"/>
      <c r="AI32" s="6"/>
      <c r="AJ32" s="23"/>
      <c r="AK32" s="6"/>
      <c r="AL32" s="23"/>
      <c r="AM32" s="8"/>
      <c r="AN32" s="12"/>
      <c r="AO32" s="45">
        <f>COUNT(D32,F32,H32,J32,L32,N32,P32,R32,T32,V32,X32,Z32,AB32,AD32,AF32,AH32,AJ32,AL32)</f>
        <v>6</v>
      </c>
      <c r="AP32" s="47">
        <f>MIN(E32,G32,I32,K32,M32,O32,Q32,S32,U32,W32,Y32,AA32,AC32,AE32,AG32,AI32,AK32,AM32)</f>
        <v>0.16666666666666666</v>
      </c>
      <c r="AQ32" s="48">
        <f>C32/AO32</f>
        <v>0.6912037037037037</v>
      </c>
      <c r="AR32" s="47">
        <f>MAX(E32,G32,I32,K32,M32,O32,Q32,S32,U32,W32,Y32,AA32,AC32,AE32,AG32,AI32,AK32,AM32)</f>
        <v>0.8888888888888888</v>
      </c>
      <c r="AS32" s="52">
        <f>(AR32/AP32)^(1/AO32)</f>
        <v>1.3218021521667294</v>
      </c>
      <c r="AT32" s="88">
        <f>MEDIAN(D32,F32,H32,J32,L32,N32,P32,R32,T32,V32,X32,Z32,AB32,AD32,AF32,AH32,AJ32,AL32)</f>
        <v>3</v>
      </c>
      <c r="AU32" s="28">
        <f>COUNTIF(D32:AL32,1)/2</f>
        <v>0</v>
      </c>
      <c r="AV32" s="49">
        <f>COUNTIF(D32:AL32,2)</f>
        <v>1</v>
      </c>
      <c r="AW32" s="49">
        <f>COUNTIF(D32:AL32,3)</f>
        <v>3</v>
      </c>
      <c r="AX32" s="28">
        <f>COUNTIF(D32:AL32,4)</f>
        <v>0</v>
      </c>
      <c r="AY32" s="28">
        <f>COUNTIF(D32:AL32,5)</f>
        <v>0</v>
      </c>
      <c r="AZ32" s="49">
        <f>COUNTIF(D32:AL32,6)</f>
        <v>1</v>
      </c>
      <c r="BA32" s="28">
        <f>COUNTIF(D32:AL32,7)</f>
        <v>0</v>
      </c>
      <c r="BB32" s="28">
        <f>COUNTIF(D32:AL32,8)</f>
        <v>0</v>
      </c>
      <c r="BC32" s="28">
        <f>COUNTIF(D32:AL32,9)</f>
        <v>0</v>
      </c>
      <c r="BD32" s="28">
        <f>COUNTIF(D32:AL32,10)</f>
        <v>0</v>
      </c>
      <c r="BE32" s="28">
        <f>COUNTIF(D32:AL32,11)</f>
        <v>0</v>
      </c>
      <c r="BF32" s="28">
        <f>COUNTIF(D32:AL32,12)</f>
        <v>0</v>
      </c>
      <c r="BG32" s="28">
        <f>COUNTIF(D32:AL32,13)</f>
        <v>0</v>
      </c>
      <c r="BH32" s="28">
        <f>COUNTIF(D32:AL32,14)</f>
        <v>0</v>
      </c>
      <c r="BI32" s="28">
        <f>COUNTIF(D32:AL32,15)</f>
        <v>0</v>
      </c>
      <c r="BJ32" s="28">
        <f>COUNTIF(D32:AL32,16)</f>
        <v>1</v>
      </c>
      <c r="BK32" s="28">
        <f>COUNTIF(D32:AL32,17)</f>
        <v>0</v>
      </c>
      <c r="BL32" s="28">
        <f>COUNTIF(D32:AL32,18)</f>
        <v>0</v>
      </c>
      <c r="BM32" s="28">
        <f>COUNTIF(D32:AL32,19)</f>
        <v>0</v>
      </c>
      <c r="BN32" s="28">
        <f>COUNTIF(D32:AL32,20)</f>
        <v>0</v>
      </c>
      <c r="BO32" s="28">
        <f>COUNTIF(D32:AL32,21)</f>
        <v>0</v>
      </c>
      <c r="BP32" s="28">
        <f>COUNTIF(D32:AL32,22)</f>
        <v>0</v>
      </c>
      <c r="BQ32" s="28">
        <f>COUNTIF(D32:AL32,23)</f>
        <v>0</v>
      </c>
      <c r="BR32" s="28">
        <f>COUNTIF(D32:AL32,24)</f>
        <v>0</v>
      </c>
      <c r="BS32" s="28">
        <f>COUNTIF(D32:AL32,25)</f>
        <v>0</v>
      </c>
      <c r="BT32" s="28">
        <f>COUNTIF(D32:AL32,26)</f>
        <v>0</v>
      </c>
      <c r="BU32" s="28">
        <f>COUNTIF(D32:AL32,27)</f>
        <v>0</v>
      </c>
      <c r="BV32" s="28">
        <f>COUNTIF(D32:AL32,28)</f>
        <v>0</v>
      </c>
      <c r="BW32" s="28">
        <f>COUNTIF(D32:AL32,29)</f>
        <v>0</v>
      </c>
      <c r="BX32" s="28">
        <f>COUNTIF(D32:AL32,30)</f>
        <v>0</v>
      </c>
      <c r="BY32" s="28"/>
    </row>
    <row r="33" spans="1:77" ht="12.75">
      <c r="A33" s="30"/>
      <c r="B33" s="17" t="s">
        <v>84</v>
      </c>
      <c r="C33" s="27">
        <f>SUM(E33,G33,I33,K33,M33,O33,Q33,S33,U33,W33,Y33,AA33,AC33,AE33,AG33,AI33,AK33,AM33)</f>
        <v>0.65</v>
      </c>
      <c r="D33" s="21"/>
      <c r="E33" s="8"/>
      <c r="F33" s="23">
        <v>8</v>
      </c>
      <c r="G33" s="8">
        <f>(21-F33)/20</f>
        <v>0.65</v>
      </c>
      <c r="H33" s="23"/>
      <c r="I33" s="8"/>
      <c r="J33" s="23"/>
      <c r="K33" s="8"/>
      <c r="L33" s="23"/>
      <c r="M33" s="8"/>
      <c r="N33" s="23"/>
      <c r="O33" s="8"/>
      <c r="P33" s="23"/>
      <c r="Q33" s="8"/>
      <c r="R33" s="23"/>
      <c r="S33" s="8"/>
      <c r="T33" s="23"/>
      <c r="U33" s="8"/>
      <c r="V33" s="21"/>
      <c r="W33" s="8"/>
      <c r="X33" s="23"/>
      <c r="Y33" s="8"/>
      <c r="Z33" s="23"/>
      <c r="AA33" s="35"/>
      <c r="AB33" s="23"/>
      <c r="AC33" s="8"/>
      <c r="AD33" s="23"/>
      <c r="AE33" s="8"/>
      <c r="AF33" s="23"/>
      <c r="AG33" s="6"/>
      <c r="AH33" s="23"/>
      <c r="AI33" s="6"/>
      <c r="AJ33" s="23"/>
      <c r="AK33" s="6"/>
      <c r="AL33" s="23"/>
      <c r="AM33" s="8"/>
      <c r="AN33" s="12"/>
      <c r="AO33" s="45">
        <f>COUNT(D33,F33,H33,J33,L33,N33,P33,R33,T33,V33,X33,Z33,AB33,AD33,AF33,AH33,AJ33,AL33)</f>
        <v>1</v>
      </c>
      <c r="AP33" s="31">
        <f>MIN(E33,G33,I33,K33,M33,O33,Q33,S33,U33,W33,Y33,AA33,AC33,AE33,AG33,AI33,AK33,AM33)</f>
        <v>0.65</v>
      </c>
      <c r="AQ33" s="32">
        <f>C33/AO33</f>
        <v>0.65</v>
      </c>
      <c r="AR33" s="31">
        <f>MAX(E33,G33,I33,K33,M33,O33,Q33,S33,U33,W33,Y33,AA33,AC33,AE33,AG33,AI33,AK33,AM33)</f>
        <v>0.65</v>
      </c>
      <c r="AS33" s="33">
        <f>(AR33/AP33)^(1/AO33)</f>
        <v>1</v>
      </c>
      <c r="AT33" s="34">
        <f>MEDIAN(D33,F33,H33,J33,L33,N33,P33,R33,T33,V33,X33,Z33,AB33,AD33,AF33,AH33,AJ33,AL33)</f>
        <v>8</v>
      </c>
      <c r="AU33" s="28">
        <f>COUNTIF(D33:AL33,1)/2</f>
        <v>0</v>
      </c>
      <c r="AV33" s="28">
        <f>COUNTIF(D33:AL33,2)</f>
        <v>0</v>
      </c>
      <c r="AW33" s="28">
        <f>COUNTIF(D33:AL33,3)</f>
        <v>0</v>
      </c>
      <c r="AX33" s="28">
        <f>COUNTIF(D33:AL33,4)</f>
        <v>0</v>
      </c>
      <c r="AY33" s="28">
        <f>COUNTIF(D33:AL33,5)</f>
        <v>0</v>
      </c>
      <c r="AZ33" s="28">
        <f>COUNTIF(D33:AL33,6)</f>
        <v>0</v>
      </c>
      <c r="BA33" s="28">
        <f>COUNTIF(D33:AL33,7)</f>
        <v>0</v>
      </c>
      <c r="BB33" s="46">
        <f>COUNTIF(D33:AL33,8)</f>
        <v>1</v>
      </c>
      <c r="BC33" s="28">
        <f>COUNTIF(D33:AL33,9)</f>
        <v>0</v>
      </c>
      <c r="BD33" s="28">
        <f>COUNTIF(D33:AL33,10)</f>
        <v>0</v>
      </c>
      <c r="BE33" s="28">
        <f>COUNTIF(D33:AL33,11)</f>
        <v>0</v>
      </c>
      <c r="BF33" s="28">
        <f>COUNTIF(D33:AL33,12)</f>
        <v>0</v>
      </c>
      <c r="BG33" s="28">
        <f>COUNTIF(D33:AL33,13)</f>
        <v>0</v>
      </c>
      <c r="BH33" s="28">
        <f>COUNTIF(D33:AL33,14)</f>
        <v>0</v>
      </c>
      <c r="BI33" s="28">
        <f>COUNTIF(D33:AL33,15)</f>
        <v>0</v>
      </c>
      <c r="BJ33" s="28">
        <f>COUNTIF(D33:AL33,16)</f>
        <v>0</v>
      </c>
      <c r="BK33" s="28">
        <f>COUNTIF(D33:AL33,17)</f>
        <v>0</v>
      </c>
      <c r="BL33" s="28">
        <f>COUNTIF(D33:AL33,18)</f>
        <v>0</v>
      </c>
      <c r="BM33" s="28">
        <f>COUNTIF(D33:AL33,19)</f>
        <v>0</v>
      </c>
      <c r="BN33" s="28">
        <f>COUNTIF(D33:AL33,20)</f>
        <v>0</v>
      </c>
      <c r="BO33" s="28">
        <f>COUNTIF(D33:AL33,21)</f>
        <v>0</v>
      </c>
      <c r="BP33" s="28">
        <f>COUNTIF(D33:AL33,22)</f>
        <v>0</v>
      </c>
      <c r="BQ33" s="28">
        <f>COUNTIF(D33:AL33,23)</f>
        <v>0</v>
      </c>
      <c r="BR33" s="28">
        <f>COUNTIF(D33:AL33,24)</f>
        <v>0</v>
      </c>
      <c r="BS33" s="28">
        <f>COUNTIF(D33:AL33,25)</f>
        <v>0</v>
      </c>
      <c r="BT33" s="28">
        <f>COUNTIF(D33:AL33,26)</f>
        <v>0</v>
      </c>
      <c r="BU33" s="28">
        <f>COUNTIF(D33:AL33,27)</f>
        <v>0</v>
      </c>
      <c r="BV33" s="28">
        <f>COUNTIF(D33:AL33,28)</f>
        <v>0</v>
      </c>
      <c r="BW33" s="28">
        <f>COUNTIF(D33:AL33,29)</f>
        <v>0</v>
      </c>
      <c r="BX33" s="28">
        <f>COUNTIF(D33:AL33,30)</f>
        <v>0</v>
      </c>
      <c r="BY33" s="28"/>
    </row>
    <row r="34" spans="1:77" ht="12.75">
      <c r="A34" s="30">
        <v>8</v>
      </c>
      <c r="B34" s="17" t="s">
        <v>74</v>
      </c>
      <c r="C34" s="27">
        <f>SUM(E34,G34,I34,K34,M34,O34,Q34,S34,U34,W34,Y34,AA34,AC34,AE34,AG34,AI34,AK34,AM34)</f>
        <v>3.248611111111111</v>
      </c>
      <c r="D34" s="21">
        <v>8</v>
      </c>
      <c r="E34" s="8">
        <f>(19-D34)/18</f>
        <v>0.6111111111111112</v>
      </c>
      <c r="F34" s="23">
        <v>10</v>
      </c>
      <c r="G34" s="8">
        <f>(21-F34)/20</f>
        <v>0.55</v>
      </c>
      <c r="H34" s="23"/>
      <c r="I34" s="8"/>
      <c r="J34" s="23">
        <v>6</v>
      </c>
      <c r="K34" s="8">
        <f>(17-J34)/16</f>
        <v>0.6875</v>
      </c>
      <c r="L34" s="23"/>
      <c r="M34" s="8"/>
      <c r="N34" s="23">
        <v>4</v>
      </c>
      <c r="O34" s="8">
        <f>(11-N34)/10</f>
        <v>0.7</v>
      </c>
      <c r="P34" s="23">
        <v>4</v>
      </c>
      <c r="Q34" s="8">
        <f>(11-P34)/10</f>
        <v>0.7</v>
      </c>
      <c r="R34" s="23"/>
      <c r="S34" s="8"/>
      <c r="T34" s="23"/>
      <c r="U34" s="8"/>
      <c r="V34" s="21"/>
      <c r="W34" s="8"/>
      <c r="X34" s="23"/>
      <c r="Y34" s="8"/>
      <c r="Z34" s="23"/>
      <c r="AA34" s="35"/>
      <c r="AB34" s="23"/>
      <c r="AC34" s="8"/>
      <c r="AD34" s="23"/>
      <c r="AE34" s="8"/>
      <c r="AF34" s="23"/>
      <c r="AG34" s="6"/>
      <c r="AH34" s="23"/>
      <c r="AI34" s="6"/>
      <c r="AJ34" s="23"/>
      <c r="AK34" s="6"/>
      <c r="AL34" s="23"/>
      <c r="AM34" s="8"/>
      <c r="AN34" s="12"/>
      <c r="AO34" s="45">
        <f>COUNT(D34,F34,H34,J34,L34,N34,P34,R34,T34,V34,X34,Z34,AB34,AD34,AF34,AH34,AJ34,AL34)</f>
        <v>5</v>
      </c>
      <c r="AP34" s="47">
        <f>MIN(E34,G34,I34,K34,M34,O34,Q34,S34,U34,W34,Y34,AA34,AC34,AE34,AG34,AI34,AK34,AM34)</f>
        <v>0.55</v>
      </c>
      <c r="AQ34" s="48">
        <f>C34/AO34</f>
        <v>0.6497222222222222</v>
      </c>
      <c r="AR34" s="47">
        <f>MAX(E34,G34,I34,K34,M34,O34,Q34,S34,U34,W34,Y34,AA34,AC34,AE34,AG34,AI34,AK34,AM34)</f>
        <v>0.7</v>
      </c>
      <c r="AS34" s="52">
        <f>(AR34/AP34)^(1/AO34)</f>
        <v>1.049414522844584</v>
      </c>
      <c r="AT34" s="88">
        <f>MEDIAN(D34,F34,H34,J34,L34,N34,P34,R34,T34,V34,X34,Z34,AB34,AD34,AF34,AH34,AJ34,AL34)</f>
        <v>6</v>
      </c>
      <c r="AU34" s="28">
        <f>COUNTIF(D34:AL34,1)/2</f>
        <v>0</v>
      </c>
      <c r="AV34" s="28">
        <f>COUNTIF(D34:AL34,2)</f>
        <v>0</v>
      </c>
      <c r="AW34" s="28">
        <f>COUNTIF(D34:AL34,3)</f>
        <v>0</v>
      </c>
      <c r="AX34" s="49">
        <f>COUNTIF(D34:AL34,4)</f>
        <v>2</v>
      </c>
      <c r="AY34" s="28">
        <f>COUNTIF(D34:AL34,5)</f>
        <v>0</v>
      </c>
      <c r="AZ34" s="49">
        <f>COUNTIF(D34:AL34,6)</f>
        <v>1</v>
      </c>
      <c r="BA34" s="28">
        <f>COUNTIF(D34:AL34,7)</f>
        <v>0</v>
      </c>
      <c r="BB34" s="46">
        <f>COUNTIF(D34:AL34,8)</f>
        <v>1</v>
      </c>
      <c r="BC34" s="28">
        <f>COUNTIF(D34:AL34,9)</f>
        <v>0</v>
      </c>
      <c r="BD34" s="46">
        <f>COUNTIF(D34:AL34,10)</f>
        <v>1</v>
      </c>
      <c r="BE34" s="28">
        <f>COUNTIF(D34:AL34,11)</f>
        <v>0</v>
      </c>
      <c r="BF34" s="28">
        <f>COUNTIF(D34:AL34,12)</f>
        <v>0</v>
      </c>
      <c r="BG34" s="28">
        <f>COUNTIF(D34:AL34,13)</f>
        <v>0</v>
      </c>
      <c r="BH34" s="28">
        <f>COUNTIF(D34:AL34,14)</f>
        <v>0</v>
      </c>
      <c r="BI34" s="28">
        <f>COUNTIF(D34:AL34,15)</f>
        <v>0</v>
      </c>
      <c r="BJ34" s="28">
        <f>COUNTIF(D34:AL34,16)</f>
        <v>0</v>
      </c>
      <c r="BK34" s="28">
        <f>COUNTIF(D34:AL34,17)</f>
        <v>0</v>
      </c>
      <c r="BL34" s="28">
        <f>COUNTIF(D34:AL34,18)</f>
        <v>0</v>
      </c>
      <c r="BM34" s="28">
        <f>COUNTIF(D34:AL34,19)</f>
        <v>0</v>
      </c>
      <c r="BN34" s="28">
        <f>COUNTIF(D34:AL34,20)</f>
        <v>0</v>
      </c>
      <c r="BO34" s="28">
        <f>COUNTIF(D34:AL34,21)</f>
        <v>0</v>
      </c>
      <c r="BP34" s="28">
        <f>COUNTIF(D34:AL34,22)</f>
        <v>0</v>
      </c>
      <c r="BQ34" s="28">
        <f>COUNTIF(D34:AL34,23)</f>
        <v>0</v>
      </c>
      <c r="BR34" s="28">
        <f>COUNTIF(D34:AL34,24)</f>
        <v>0</v>
      </c>
      <c r="BS34" s="28">
        <f>COUNTIF(D34:AL34,25)</f>
        <v>0</v>
      </c>
      <c r="BT34" s="28">
        <f>COUNTIF(D34:AL34,26)</f>
        <v>0</v>
      </c>
      <c r="BU34" s="28">
        <f>COUNTIF(D34:AL34,27)</f>
        <v>0</v>
      </c>
      <c r="BV34" s="28">
        <f>COUNTIF(D34:AL34,28)</f>
        <v>0</v>
      </c>
      <c r="BW34" s="28">
        <f>COUNTIF(D34:AL34,29)</f>
        <v>0</v>
      </c>
      <c r="BX34" s="28">
        <f>COUNTIF(D34:AL34,30)</f>
        <v>0</v>
      </c>
      <c r="BY34" s="28"/>
    </row>
    <row r="35" spans="1:77" ht="12.75">
      <c r="A35" s="30"/>
      <c r="B35" s="17" t="s">
        <v>73</v>
      </c>
      <c r="C35" s="27">
        <f>SUM(E35,G35,I35,K35,M35,O35,Q35,S35,U35,W35,Y35,AA35,AC35,AE35,AG35,AI35,AK35,AM35)</f>
        <v>0.6363636363636364</v>
      </c>
      <c r="D35" s="21"/>
      <c r="E35" s="8"/>
      <c r="F35" s="23"/>
      <c r="G35" s="8"/>
      <c r="H35" s="23"/>
      <c r="I35" s="8"/>
      <c r="J35" s="23"/>
      <c r="K35" s="8"/>
      <c r="L35" s="23"/>
      <c r="M35" s="8"/>
      <c r="N35" s="23"/>
      <c r="O35" s="8"/>
      <c r="P35" s="23"/>
      <c r="Q35" s="8"/>
      <c r="R35" s="23"/>
      <c r="S35" s="8"/>
      <c r="T35" s="23">
        <v>13</v>
      </c>
      <c r="U35" s="8">
        <f>(34-T35)/33</f>
        <v>0.6363636363636364</v>
      </c>
      <c r="V35" s="21"/>
      <c r="W35" s="8"/>
      <c r="X35" s="23"/>
      <c r="Y35" s="8"/>
      <c r="Z35" s="23"/>
      <c r="AA35" s="35"/>
      <c r="AB35" s="23"/>
      <c r="AC35" s="8"/>
      <c r="AD35" s="23"/>
      <c r="AE35" s="8"/>
      <c r="AF35" s="23"/>
      <c r="AG35" s="6"/>
      <c r="AH35" s="23"/>
      <c r="AI35" s="6"/>
      <c r="AJ35" s="23"/>
      <c r="AK35" s="6"/>
      <c r="AL35" s="23"/>
      <c r="AM35" s="8"/>
      <c r="AN35" s="12"/>
      <c r="AO35" s="45">
        <f>COUNT(D35,F35,H35,J35,L35,N35,P35,R35,T35,V35,X35,Z35,AB35,AD35,AF35,AH35,AJ35,AL35)</f>
        <v>1</v>
      </c>
      <c r="AP35" s="31">
        <f>MIN(E35,G35,I35,K35,M35,O35,Q35,S35,U35,W35,Y35,AA35,AC35,AE35,AG35,AI35,AK35,AM35)</f>
        <v>0.6363636363636364</v>
      </c>
      <c r="AQ35" s="32">
        <f>C35/AO35</f>
        <v>0.6363636363636364</v>
      </c>
      <c r="AR35" s="31">
        <f>MAX(E35,G35,I35,K35,M35,O35,Q35,S35,U35,W35,Y35,AA35,AC35,AE35,AG35,AI35,AK35,AM35)</f>
        <v>0.6363636363636364</v>
      </c>
      <c r="AS35" s="33">
        <f>(AR35/AP35)^(1/AO35)</f>
        <v>1</v>
      </c>
      <c r="AT35" s="34">
        <f>MEDIAN(D35,F35,H35,J35,L35,N35,P35,R35,T35,V35,X35,Z35,AB35,AD35,AF35,AH35,AJ35,AL35)</f>
        <v>13</v>
      </c>
      <c r="AU35" s="28">
        <f>COUNTIF(D35:AL35,1)/2</f>
        <v>0</v>
      </c>
      <c r="AV35" s="28">
        <f>COUNTIF(D35:AL35,2)</f>
        <v>0</v>
      </c>
      <c r="AW35" s="28">
        <f>COUNTIF(D35:AL35,3)</f>
        <v>0</v>
      </c>
      <c r="AX35" s="28">
        <f>COUNTIF(D35:AL35,4)</f>
        <v>0</v>
      </c>
      <c r="AY35" s="28">
        <f>COUNTIF(D35:AL35,5)</f>
        <v>0</v>
      </c>
      <c r="AZ35" s="28">
        <f>COUNTIF(D35:AL35,6)</f>
        <v>0</v>
      </c>
      <c r="BA35" s="28">
        <f>COUNTIF(D35:AL35,7)</f>
        <v>0</v>
      </c>
      <c r="BB35" s="28">
        <f>COUNTIF(D35:AL35,8)</f>
        <v>0</v>
      </c>
      <c r="BC35" s="28">
        <f>COUNTIF(D35:AL35,9)</f>
        <v>0</v>
      </c>
      <c r="BD35" s="28">
        <f>COUNTIF(D35:AL35,10)</f>
        <v>0</v>
      </c>
      <c r="BE35" s="28">
        <f>COUNTIF(D35:AL35,11)</f>
        <v>0</v>
      </c>
      <c r="BF35" s="28">
        <f>COUNTIF(D35:AL35,12)</f>
        <v>0</v>
      </c>
      <c r="BG35" s="56">
        <f>COUNTIF(D35:AL35,13)</f>
        <v>1</v>
      </c>
      <c r="BH35" s="28">
        <f>COUNTIF(D35:AL35,14)</f>
        <v>0</v>
      </c>
      <c r="BI35" s="28">
        <f>COUNTIF(D35:AL35,15)</f>
        <v>0</v>
      </c>
      <c r="BJ35" s="28">
        <f>COUNTIF(D35:AL35,16)</f>
        <v>0</v>
      </c>
      <c r="BK35" s="28">
        <f>COUNTIF(D35:AL35,17)</f>
        <v>0</v>
      </c>
      <c r="BL35" s="28">
        <f>COUNTIF(D35:AL35,18)</f>
        <v>0</v>
      </c>
      <c r="BM35" s="28">
        <f>COUNTIF(D35:AL35,19)</f>
        <v>0</v>
      </c>
      <c r="BN35" s="28">
        <f>COUNTIF(D35:AL35,20)</f>
        <v>0</v>
      </c>
      <c r="BO35" s="28">
        <f>COUNTIF(D35:AL35,21)</f>
        <v>0</v>
      </c>
      <c r="BP35" s="28">
        <f>COUNTIF(D35:AL35,22)</f>
        <v>0</v>
      </c>
      <c r="BQ35" s="28">
        <f>COUNTIF(D35:AL35,23)</f>
        <v>0</v>
      </c>
      <c r="BR35" s="28">
        <f>COUNTIF(D35:AL35,24)</f>
        <v>0</v>
      </c>
      <c r="BS35" s="28">
        <f>COUNTIF(D35:AL35,25)</f>
        <v>0</v>
      </c>
      <c r="BT35" s="28">
        <f>COUNTIF(D35:AL35,26)</f>
        <v>0</v>
      </c>
      <c r="BU35" s="28">
        <f>COUNTIF(D35:AL35,27)</f>
        <v>0</v>
      </c>
      <c r="BV35" s="28">
        <f>COUNTIF(D35:AL35,28)</f>
        <v>0</v>
      </c>
      <c r="BW35" s="28">
        <f>COUNTIF(D35:AL35,29)</f>
        <v>0</v>
      </c>
      <c r="BX35" s="28">
        <f>COUNTIF(D35:AL35,30)</f>
        <v>0</v>
      </c>
      <c r="BY35" s="28"/>
    </row>
    <row r="36" spans="1:77" ht="12.75">
      <c r="A36" s="30">
        <v>18</v>
      </c>
      <c r="B36" s="17" t="s">
        <v>104</v>
      </c>
      <c r="C36" s="27">
        <f>SUM(E36,G36,I36,K36,M36,O36,Q36,S36,U36,W36,Y36,AA36,AC36,AE36,AG36,AI36,AK36,AM36)</f>
        <v>1.2666666666666666</v>
      </c>
      <c r="D36" s="21"/>
      <c r="E36" s="8"/>
      <c r="F36" s="23"/>
      <c r="G36" s="8"/>
      <c r="H36" s="23"/>
      <c r="I36" s="8"/>
      <c r="J36" s="23"/>
      <c r="K36" s="8"/>
      <c r="L36" s="23"/>
      <c r="M36" s="8"/>
      <c r="N36" s="23"/>
      <c r="O36" s="8"/>
      <c r="P36" s="23"/>
      <c r="Q36" s="8"/>
      <c r="R36" s="23"/>
      <c r="S36" s="8"/>
      <c r="T36" s="23">
        <v>12</v>
      </c>
      <c r="U36" s="8">
        <f>(34-T36)/33</f>
        <v>0.6666666666666666</v>
      </c>
      <c r="V36" s="21">
        <v>9</v>
      </c>
      <c r="W36" s="8">
        <f>(21-V36)/20</f>
        <v>0.6</v>
      </c>
      <c r="X36" s="23"/>
      <c r="Y36" s="8"/>
      <c r="Z36" s="23"/>
      <c r="AA36" s="35"/>
      <c r="AB36" s="23"/>
      <c r="AC36" s="8"/>
      <c r="AD36" s="23"/>
      <c r="AE36" s="8"/>
      <c r="AF36" s="23"/>
      <c r="AG36" s="6"/>
      <c r="AH36" s="23"/>
      <c r="AI36" s="6"/>
      <c r="AJ36" s="23"/>
      <c r="AK36" s="6"/>
      <c r="AL36" s="23"/>
      <c r="AM36" s="8"/>
      <c r="AN36" s="12"/>
      <c r="AO36" s="45">
        <f>COUNT(D36,F36,H36,J36,L36,N36,P36,R36,T36,V36,X36,Z36,AB36,AD36,AF36,AH36,AJ36,AL36)</f>
        <v>2</v>
      </c>
      <c r="AP36" s="47">
        <f>MIN(E36,G36,I36,K36,M36,O36,Q36,S36,U36,W36,Y36,AA36,AC36,AE36,AG36,AI36,AK36,AM36)</f>
        <v>0.6</v>
      </c>
      <c r="AQ36" s="48">
        <f>C36/AO36</f>
        <v>0.6333333333333333</v>
      </c>
      <c r="AR36" s="47">
        <f>MAX(E36,G36,I36,K36,M36,O36,Q36,S36,U36,W36,Y36,AA36,AC36,AE36,AG36,AI36,AK36,AM36)</f>
        <v>0.6666666666666666</v>
      </c>
      <c r="AS36" s="33">
        <f>(AR36/AP36)^(1/AO36)</f>
        <v>1.0540925533894598</v>
      </c>
      <c r="AT36" s="34">
        <f>MEDIAN(D36,F36,H36,J36,L36,N36,P36,R36,T36,V36,X36,Z36,AB36,AD36,AF36,AH36,AJ36,AL36)</f>
        <v>10.5</v>
      </c>
      <c r="AU36" s="28">
        <f>COUNTIF(D36:AL36,1)/2</f>
        <v>0</v>
      </c>
      <c r="AV36" s="28">
        <f>COUNTIF(D36:AL36,2)</f>
        <v>0</v>
      </c>
      <c r="AW36" s="28">
        <f>COUNTIF(D36:AL36,3)</f>
        <v>0</v>
      </c>
      <c r="AX36" s="28">
        <f>COUNTIF(D36:AL36,4)</f>
        <v>0</v>
      </c>
      <c r="AY36" s="28">
        <f>COUNTIF(D36:AL36,5)</f>
        <v>0</v>
      </c>
      <c r="AZ36" s="28">
        <f>COUNTIF(D36:AL36,6)</f>
        <v>0</v>
      </c>
      <c r="BA36" s="28">
        <f>COUNTIF(D36:AL36,7)</f>
        <v>0</v>
      </c>
      <c r="BB36" s="28">
        <f>COUNTIF(D36:AL36,8)</f>
        <v>0</v>
      </c>
      <c r="BC36" s="49">
        <f>COUNTIF(D36:AL36,9)</f>
        <v>1</v>
      </c>
      <c r="BD36" s="28">
        <f>COUNTIF(D36:AL36,10)</f>
        <v>0</v>
      </c>
      <c r="BE36" s="28">
        <f>COUNTIF(D36:AL36,11)</f>
        <v>0</v>
      </c>
      <c r="BF36" s="56">
        <f>COUNTIF(D36:AL36,12)</f>
        <v>1</v>
      </c>
      <c r="BG36" s="28">
        <f>COUNTIF(D36:AL36,13)</f>
        <v>0</v>
      </c>
      <c r="BH36" s="28">
        <f>COUNTIF(D36:AL36,14)</f>
        <v>0</v>
      </c>
      <c r="BI36" s="28">
        <f>COUNTIF(D36:AL36,15)</f>
        <v>0</v>
      </c>
      <c r="BJ36" s="28">
        <f>COUNTIF(D36:AL36,16)</f>
        <v>0</v>
      </c>
      <c r="BK36" s="28">
        <f>COUNTIF(D36:AL36,17)</f>
        <v>0</v>
      </c>
      <c r="BL36" s="28">
        <f>COUNTIF(D36:AL36,18)</f>
        <v>0</v>
      </c>
      <c r="BM36" s="28">
        <f>COUNTIF(D36:AL36,19)</f>
        <v>0</v>
      </c>
      <c r="BN36" s="28">
        <f>COUNTIF(D36:AL36,20)</f>
        <v>0</v>
      </c>
      <c r="BO36" s="28">
        <f>COUNTIF(D36:AL36,21)</f>
        <v>0</v>
      </c>
      <c r="BP36" s="28">
        <f>COUNTIF(D36:AL36,22)</f>
        <v>0</v>
      </c>
      <c r="BQ36" s="28">
        <f>COUNTIF(D36:AL36,23)</f>
        <v>0</v>
      </c>
      <c r="BR36" s="28">
        <f>COUNTIF(D36:AL36,24)</f>
        <v>0</v>
      </c>
      <c r="BS36" s="28">
        <f>COUNTIF(D36:AL36,25)</f>
        <v>0</v>
      </c>
      <c r="BT36" s="28">
        <f>COUNTIF(D36:AL36,26)</f>
        <v>0</v>
      </c>
      <c r="BU36" s="28">
        <f>COUNTIF(D36:AL36,27)</f>
        <v>0</v>
      </c>
      <c r="BV36" s="28">
        <f>COUNTIF(D36:AL36,28)</f>
        <v>0</v>
      </c>
      <c r="BW36" s="28">
        <f>COUNTIF(D36:AL36,29)</f>
        <v>0</v>
      </c>
      <c r="BX36" s="28">
        <f>COUNTIF(D36:AL36,30)</f>
        <v>0</v>
      </c>
      <c r="BY36" s="28"/>
    </row>
    <row r="37" spans="1:77" ht="12.75">
      <c r="A37" s="30">
        <v>19</v>
      </c>
      <c r="B37" s="54" t="s">
        <v>102</v>
      </c>
      <c r="C37" s="27">
        <f>SUM(E37,G37,I37,K37,M37,O37,Q37,S37,U37,W37,Y37,AA37,AC37,AE37,AG37,AI37,AK37,AM37)</f>
        <v>1.2287878787878788</v>
      </c>
      <c r="D37" s="21"/>
      <c r="E37" s="8"/>
      <c r="F37" s="23"/>
      <c r="G37" s="8"/>
      <c r="H37" s="23"/>
      <c r="I37" s="8"/>
      <c r="J37" s="23"/>
      <c r="K37" s="8"/>
      <c r="L37" s="23"/>
      <c r="M37" s="8"/>
      <c r="N37" s="23"/>
      <c r="O37" s="8"/>
      <c r="P37" s="23"/>
      <c r="Q37" s="8"/>
      <c r="R37" s="23"/>
      <c r="S37" s="8"/>
      <c r="T37" s="23">
        <v>5</v>
      </c>
      <c r="U37" s="8">
        <f>(34-T37)/33</f>
        <v>0.8787878787878788</v>
      </c>
      <c r="V37" s="21">
        <v>14</v>
      </c>
      <c r="W37" s="8">
        <f>(21-V37)/20</f>
        <v>0.35</v>
      </c>
      <c r="X37" s="23"/>
      <c r="Y37" s="8"/>
      <c r="Z37" s="23"/>
      <c r="AA37" s="35"/>
      <c r="AB37" s="23"/>
      <c r="AC37" s="8"/>
      <c r="AD37" s="23"/>
      <c r="AE37" s="8"/>
      <c r="AF37" s="23"/>
      <c r="AG37" s="6"/>
      <c r="AH37" s="23"/>
      <c r="AI37" s="6"/>
      <c r="AJ37" s="23"/>
      <c r="AK37" s="6"/>
      <c r="AL37" s="23"/>
      <c r="AM37" s="8"/>
      <c r="AN37" s="12"/>
      <c r="AO37" s="45">
        <f>COUNT(D37,F37,H37,J37,L37,N37,P37,R37,T37,V37,X37,Z37,AB37,AD37,AF37,AH37,AJ37,AL37)</f>
        <v>2</v>
      </c>
      <c r="AP37" s="47">
        <f>MIN(E37,G37,I37,K37,M37,O37,Q37,S37,U37,W37,Y37,AA37,AC37,AE37,AG37,AI37,AK37,AM37)</f>
        <v>0.35</v>
      </c>
      <c r="AQ37" s="48">
        <f>C37/AO37</f>
        <v>0.6143939393939394</v>
      </c>
      <c r="AR37" s="47">
        <f>MAX(E37,G37,I37,K37,M37,O37,Q37,S37,U37,W37,Y37,AA37,AC37,AE37,AG37,AI37,AK37,AM37)</f>
        <v>0.8787878787878788</v>
      </c>
      <c r="AS37" s="33">
        <f>(AR37/AP37)^(1/AO37)</f>
        <v>1.5845575126269513</v>
      </c>
      <c r="AT37" s="34">
        <f>MEDIAN(D37,F37,H37,J37,L37,N37,P37,R37,T37,V37,X37,Z37,AB37,AD37,AF37,AH37,AJ37,AL37)</f>
        <v>9.5</v>
      </c>
      <c r="AU37" s="28">
        <f>COUNTIF(D37:AL37,1)/2</f>
        <v>0</v>
      </c>
      <c r="AV37" s="28">
        <f>COUNTIF(D37:AL37,2)</f>
        <v>0</v>
      </c>
      <c r="AW37" s="28">
        <f>COUNTIF(D37:AL37,3)</f>
        <v>0</v>
      </c>
      <c r="AX37" s="28">
        <f>COUNTIF(D37:AL37,4)</f>
        <v>0</v>
      </c>
      <c r="AY37" s="56">
        <f>COUNTIF(D37:AL37,5)</f>
        <v>1</v>
      </c>
      <c r="AZ37" s="28">
        <f>COUNTIF(D37:AL37,6)</f>
        <v>0</v>
      </c>
      <c r="BA37" s="28">
        <f>COUNTIF(D37:AL37,7)</f>
        <v>0</v>
      </c>
      <c r="BB37" s="28">
        <f>COUNTIF(D37:AL37,8)</f>
        <v>0</v>
      </c>
      <c r="BC37" s="28">
        <f>COUNTIF(D37:AL37,9)</f>
        <v>0</v>
      </c>
      <c r="BD37" s="28">
        <f>COUNTIF(D37:AL37,10)</f>
        <v>0</v>
      </c>
      <c r="BE37" s="28">
        <f>COUNTIF(D37:AL37,11)</f>
        <v>0</v>
      </c>
      <c r="BF37" s="28">
        <f>COUNTIF(D37:AL37,12)</f>
        <v>0</v>
      </c>
      <c r="BG37" s="28">
        <f>COUNTIF(D37:AL37,13)</f>
        <v>0</v>
      </c>
      <c r="BH37" s="49">
        <f>COUNTIF(D37:AL37,14)</f>
        <v>1</v>
      </c>
      <c r="BI37" s="28">
        <f>COUNTIF(D37:AL37,15)</f>
        <v>0</v>
      </c>
      <c r="BJ37" s="28">
        <f>COUNTIF(D37:AL37,16)</f>
        <v>0</v>
      </c>
      <c r="BK37" s="28">
        <f>COUNTIF(D37:AL37,17)</f>
        <v>0</v>
      </c>
      <c r="BL37" s="28">
        <f>COUNTIF(D37:AL37,18)</f>
        <v>0</v>
      </c>
      <c r="BM37" s="28">
        <f>COUNTIF(D37:AL37,19)</f>
        <v>0</v>
      </c>
      <c r="BN37" s="28">
        <f>COUNTIF(D37:AL37,20)</f>
        <v>0</v>
      </c>
      <c r="BO37" s="28">
        <f>COUNTIF(D37:AL37,21)</f>
        <v>0</v>
      </c>
      <c r="BP37" s="28">
        <f>COUNTIF(D37:AL37,22)</f>
        <v>0</v>
      </c>
      <c r="BQ37" s="28">
        <f>COUNTIF(D37:AL37,23)</f>
        <v>0</v>
      </c>
      <c r="BR37" s="28">
        <f>COUNTIF(D37:AL37,24)</f>
        <v>0</v>
      </c>
      <c r="BS37" s="28">
        <f>COUNTIF(D37:AL37,25)</f>
        <v>0</v>
      </c>
      <c r="BT37" s="28">
        <f>COUNTIF(D37:AL37,26)</f>
        <v>0</v>
      </c>
      <c r="BU37" s="28">
        <f>COUNTIF(D37:AL37,27)</f>
        <v>0</v>
      </c>
      <c r="BV37" s="28">
        <f>COUNTIF(D37:AL37,28)</f>
        <v>0</v>
      </c>
      <c r="BW37" s="28">
        <f>COUNTIF(D37:AL37,29)</f>
        <v>0</v>
      </c>
      <c r="BX37" s="28">
        <f>COUNTIF(D37:AL37,30)</f>
        <v>0</v>
      </c>
      <c r="BY37" s="28"/>
    </row>
    <row r="38" spans="1:77" ht="12.75">
      <c r="A38" s="30"/>
      <c r="B38" s="54" t="s">
        <v>76</v>
      </c>
      <c r="C38" s="27">
        <f>SUM(E38,G38,I38,K38,M38,O38,Q38,S38,U38,W38,Y38,AA38,AC38,AE38,AG38,AI38,AK38,AM38)</f>
        <v>0.6060606060606061</v>
      </c>
      <c r="D38" s="21"/>
      <c r="E38" s="8"/>
      <c r="F38" s="23"/>
      <c r="G38" s="8"/>
      <c r="H38" s="23"/>
      <c r="I38" s="8"/>
      <c r="J38" s="23"/>
      <c r="K38" s="8"/>
      <c r="L38" s="23"/>
      <c r="M38" s="8"/>
      <c r="N38" s="23"/>
      <c r="O38" s="8"/>
      <c r="P38" s="23"/>
      <c r="Q38" s="8"/>
      <c r="R38" s="23"/>
      <c r="S38" s="8"/>
      <c r="T38" s="23">
        <v>14</v>
      </c>
      <c r="U38" s="8">
        <f>(34-T38)/33</f>
        <v>0.6060606060606061</v>
      </c>
      <c r="V38" s="21"/>
      <c r="W38" s="8"/>
      <c r="X38" s="23"/>
      <c r="Y38" s="8"/>
      <c r="Z38" s="23"/>
      <c r="AA38" s="35"/>
      <c r="AB38" s="23"/>
      <c r="AC38" s="8"/>
      <c r="AD38" s="23"/>
      <c r="AE38" s="8"/>
      <c r="AF38" s="23"/>
      <c r="AG38" s="6"/>
      <c r="AH38" s="23"/>
      <c r="AI38" s="6"/>
      <c r="AJ38" s="23"/>
      <c r="AK38" s="6"/>
      <c r="AL38" s="23"/>
      <c r="AM38" s="8"/>
      <c r="AN38" s="12"/>
      <c r="AO38" s="45">
        <f>COUNT(D38,F38,H38,J38,L38,N38,P38,R38,T38,V38,X38,Z38,AB38,AD38,AF38,AH38,AJ38,AL38)</f>
        <v>1</v>
      </c>
      <c r="AP38" s="31">
        <f>MIN(E38,G38,I38,K38,M38,O38,Q38,S38,U38,W38,Y38,AA38,AC38,AE38,AG38,AI38,AK38,AM38)</f>
        <v>0.6060606060606061</v>
      </c>
      <c r="AQ38" s="32">
        <f>C38/AO38</f>
        <v>0.6060606060606061</v>
      </c>
      <c r="AR38" s="31">
        <f>MAX(E38,G38,I38,K38,M38,O38,Q38,S38,U38,W38,Y38,AA38,AC38,AE38,AG38,AI38,AK38,AM38)</f>
        <v>0.6060606060606061</v>
      </c>
      <c r="AS38" s="33">
        <f>(AR38/AP38)^(1/AO38)</f>
        <v>1</v>
      </c>
      <c r="AT38" s="34">
        <f>MEDIAN(D38,F38,H38,J38,L38,N38,P38,R38,T38,V38,X38,Z38,AB38,AD38,AF38,AH38,AJ38,AL38)</f>
        <v>14</v>
      </c>
      <c r="AU38" s="28">
        <f>COUNTIF(D38:AL38,1)/2</f>
        <v>0</v>
      </c>
      <c r="AV38" s="28">
        <f>COUNTIF(D38:AL38,2)</f>
        <v>0</v>
      </c>
      <c r="AW38" s="28">
        <f>COUNTIF(D38:AL38,3)</f>
        <v>0</v>
      </c>
      <c r="AX38" s="28">
        <f>COUNTIF(D38:AL38,4)</f>
        <v>0</v>
      </c>
      <c r="AY38" s="28">
        <f>COUNTIF(D38:AL38,5)</f>
        <v>0</v>
      </c>
      <c r="AZ38" s="28">
        <f>COUNTIF(D38:AL38,6)</f>
        <v>0</v>
      </c>
      <c r="BA38" s="28">
        <f>COUNTIF(D38:AL38,7)</f>
        <v>0</v>
      </c>
      <c r="BB38" s="28">
        <f>COUNTIF(D38:AL38,8)</f>
        <v>0</v>
      </c>
      <c r="BC38" s="28">
        <f>COUNTIF(D38:AL38,9)</f>
        <v>0</v>
      </c>
      <c r="BD38" s="28">
        <f>COUNTIF(D38:AL38,10)</f>
        <v>0</v>
      </c>
      <c r="BE38" s="28">
        <f>COUNTIF(D38:AL38,11)</f>
        <v>0</v>
      </c>
      <c r="BF38" s="28">
        <f>COUNTIF(D38:AL38,12)</f>
        <v>0</v>
      </c>
      <c r="BG38" s="28">
        <f>COUNTIF(D38:AL38,13)</f>
        <v>0</v>
      </c>
      <c r="BH38" s="56">
        <f>COUNTIF(D38:AL38,14)</f>
        <v>1</v>
      </c>
      <c r="BI38" s="28">
        <f>COUNTIF(D38:AL38,15)</f>
        <v>0</v>
      </c>
      <c r="BJ38" s="28">
        <f>COUNTIF(D38:AL38,16)</f>
        <v>0</v>
      </c>
      <c r="BK38" s="28">
        <f>COUNTIF(D38:AL38,17)</f>
        <v>0</v>
      </c>
      <c r="BL38" s="28">
        <f>COUNTIF(D38:AL38,18)</f>
        <v>0</v>
      </c>
      <c r="BM38" s="28">
        <f>COUNTIF(D38:AL38,19)</f>
        <v>0</v>
      </c>
      <c r="BN38" s="28">
        <f>COUNTIF(D38:AL38,20)</f>
        <v>0</v>
      </c>
      <c r="BO38" s="28">
        <f>COUNTIF(D38:AL38,21)</f>
        <v>0</v>
      </c>
      <c r="BP38" s="28">
        <f>COUNTIF(D38:AL38,22)</f>
        <v>0</v>
      </c>
      <c r="BQ38" s="28">
        <f>COUNTIF(D38:AL38,23)</f>
        <v>0</v>
      </c>
      <c r="BR38" s="28">
        <f>COUNTIF(D38:AL38,24)</f>
        <v>0</v>
      </c>
      <c r="BS38" s="28">
        <f>COUNTIF(D38:AL38,25)</f>
        <v>0</v>
      </c>
      <c r="BT38" s="28">
        <f>COUNTIF(D38:AL38,26)</f>
        <v>0</v>
      </c>
      <c r="BU38" s="28">
        <f>COUNTIF(D38:AL38,27)</f>
        <v>0</v>
      </c>
      <c r="BV38" s="28">
        <f>COUNTIF(D38:AL38,28)</f>
        <v>0</v>
      </c>
      <c r="BW38" s="28">
        <f>COUNTIF(D38:AL38,29)</f>
        <v>0</v>
      </c>
      <c r="BX38" s="28">
        <f>COUNTIF(D38:AL38,30)</f>
        <v>0</v>
      </c>
      <c r="BY38" s="28"/>
    </row>
    <row r="39" spans="1:77" ht="12.75">
      <c r="A39" s="30"/>
      <c r="B39" s="17" t="s">
        <v>105</v>
      </c>
      <c r="C39" s="27">
        <f>SUM(E39,G39,I39,K39,M39,O39,Q39,S39,U39,W39,Y39,AA39,AC39,AE39,AG39,AI39,AK39,AM39)</f>
        <v>0.5757575757575758</v>
      </c>
      <c r="D39" s="20"/>
      <c r="E39" s="8"/>
      <c r="F39" s="23"/>
      <c r="G39" s="8"/>
      <c r="H39" s="23"/>
      <c r="I39" s="8"/>
      <c r="J39" s="23"/>
      <c r="K39" s="8"/>
      <c r="L39" s="23"/>
      <c r="M39" s="8"/>
      <c r="N39" s="23"/>
      <c r="O39" s="8"/>
      <c r="P39" s="23"/>
      <c r="Q39" s="8"/>
      <c r="R39" s="23"/>
      <c r="S39" s="8"/>
      <c r="T39" s="23">
        <v>15</v>
      </c>
      <c r="U39" s="8">
        <f>(34-T39)/33</f>
        <v>0.5757575757575758</v>
      </c>
      <c r="V39" s="21"/>
      <c r="W39" s="8"/>
      <c r="X39" s="23"/>
      <c r="Y39" s="8"/>
      <c r="Z39" s="23"/>
      <c r="AA39" s="35"/>
      <c r="AB39" s="23"/>
      <c r="AC39" s="8"/>
      <c r="AD39" s="23"/>
      <c r="AE39" s="8"/>
      <c r="AF39" s="23"/>
      <c r="AG39" s="6"/>
      <c r="AH39" s="23"/>
      <c r="AI39" s="6"/>
      <c r="AJ39" s="23"/>
      <c r="AK39" s="6"/>
      <c r="AL39" s="23"/>
      <c r="AM39" s="8"/>
      <c r="AN39" s="12"/>
      <c r="AO39" s="45">
        <f>COUNT(D39,F39,H39,J39,L39,N39,P39,R39,T39,V39,X39,Z39,AB39,AD39,AF39,AH39,AJ39,AL39)</f>
        <v>1</v>
      </c>
      <c r="AP39" s="31">
        <f>MIN(E39,G39,I39,K39,M39,O39,Q39,S39,U39,W39,Y39,AA39,AC39,AE39,AG39,AI39,AK39,AM39)</f>
        <v>0.5757575757575758</v>
      </c>
      <c r="AQ39" s="32">
        <f>C39/AO39</f>
        <v>0.5757575757575758</v>
      </c>
      <c r="AR39" s="31">
        <f>MAX(E39,G39,I39,K39,M39,O39,Q39,S39,U39,W39,Y39,AA39,AC39,AE39,AG39,AI39,AK39,AM39)</f>
        <v>0.5757575757575758</v>
      </c>
      <c r="AS39" s="33">
        <f>(AR39/AP39)^(1/AO39)</f>
        <v>1</v>
      </c>
      <c r="AT39" s="34">
        <f>MEDIAN(D39,F39,H39,J39,L39,N39,P39,R39,T39,V39,X39,Z39,AB39,AD39,AF39,AH39,AJ39,AL39)</f>
        <v>15</v>
      </c>
      <c r="AU39" s="28">
        <f>COUNTIF(D39:AL39,1)/2</f>
        <v>0</v>
      </c>
      <c r="AV39" s="28">
        <f>COUNTIF(D39:AL39,2)</f>
        <v>0</v>
      </c>
      <c r="AW39" s="28">
        <f>COUNTIF(D39:AL39,3)</f>
        <v>0</v>
      </c>
      <c r="AX39" s="28">
        <f>COUNTIF(D39:AL39,4)</f>
        <v>0</v>
      </c>
      <c r="AY39" s="28">
        <f>COUNTIF(D39:AL39,5)</f>
        <v>0</v>
      </c>
      <c r="AZ39" s="28">
        <f>COUNTIF(D39:AL39,6)</f>
        <v>0</v>
      </c>
      <c r="BA39" s="28">
        <f>COUNTIF(D39:AL39,7)</f>
        <v>0</v>
      </c>
      <c r="BB39" s="28">
        <f>COUNTIF(D39:AL39,8)</f>
        <v>0</v>
      </c>
      <c r="BC39" s="28">
        <f>COUNTIF(D39:AL39,9)</f>
        <v>0</v>
      </c>
      <c r="BD39" s="28">
        <f>COUNTIF(D39:AL39,10)</f>
        <v>0</v>
      </c>
      <c r="BE39" s="28">
        <f>COUNTIF(D39:AL39,11)</f>
        <v>0</v>
      </c>
      <c r="BF39" s="28">
        <f>COUNTIF(D39:AL39,12)</f>
        <v>0</v>
      </c>
      <c r="BG39" s="28">
        <f>COUNTIF(D39:AL39,13)</f>
        <v>0</v>
      </c>
      <c r="BH39" s="28">
        <f>COUNTIF(D39:AL39,14)</f>
        <v>0</v>
      </c>
      <c r="BI39" s="56">
        <f>COUNTIF(D39:AL39,15)</f>
        <v>1</v>
      </c>
      <c r="BJ39" s="28">
        <f>COUNTIF(D39:AL39,16)</f>
        <v>0</v>
      </c>
      <c r="BK39" s="28">
        <f>COUNTIF(D39:AL39,17)</f>
        <v>0</v>
      </c>
      <c r="BL39" s="28">
        <f>COUNTIF(D39:AL39,18)</f>
        <v>0</v>
      </c>
      <c r="BM39" s="28">
        <f>COUNTIF(D39:AL39,19)</f>
        <v>0</v>
      </c>
      <c r="BN39" s="28">
        <f>COUNTIF(D39:AL39,20)</f>
        <v>0</v>
      </c>
      <c r="BO39" s="28">
        <f>COUNTIF(D39:AL39,21)</f>
        <v>0</v>
      </c>
      <c r="BP39" s="28">
        <f>COUNTIF(D39:AL39,22)</f>
        <v>0</v>
      </c>
      <c r="BQ39" s="28">
        <f>COUNTIF(D39:AL39,23)</f>
        <v>0</v>
      </c>
      <c r="BR39" s="28">
        <f>COUNTIF(D39:AL39,24)</f>
        <v>0</v>
      </c>
      <c r="BS39" s="28">
        <f>COUNTIF(D39:AL39,25)</f>
        <v>0</v>
      </c>
      <c r="BT39" s="28">
        <f>COUNTIF(D39:AL39,26)</f>
        <v>0</v>
      </c>
      <c r="BU39" s="28">
        <f>COUNTIF(D39:AL39,27)</f>
        <v>0</v>
      </c>
      <c r="BV39" s="28">
        <f>COUNTIF(D39:AL39,28)</f>
        <v>0</v>
      </c>
      <c r="BW39" s="28">
        <f>COUNTIF(D39:AL39,29)</f>
        <v>0</v>
      </c>
      <c r="BX39" s="28">
        <f>COUNTIF(D39:AL39,30)</f>
        <v>0</v>
      </c>
      <c r="BY39" s="28"/>
    </row>
    <row r="40" spans="1:77" ht="12.75">
      <c r="A40" s="30">
        <v>20</v>
      </c>
      <c r="B40" s="17" t="s">
        <v>71</v>
      </c>
      <c r="C40" s="27">
        <f>SUM(E40,G40,I40,K40,M40,O40,Q40,S40,U40,W40,Y40,AA40,AC40,AE40,AG40,AI40,AK40,AM40)</f>
        <v>1.1484848484848484</v>
      </c>
      <c r="D40" s="20"/>
      <c r="E40" s="8"/>
      <c r="F40" s="23"/>
      <c r="G40" s="8"/>
      <c r="H40" s="23"/>
      <c r="I40" s="8"/>
      <c r="J40" s="23"/>
      <c r="K40" s="8"/>
      <c r="L40" s="23"/>
      <c r="M40" s="8"/>
      <c r="N40" s="23"/>
      <c r="O40" s="8"/>
      <c r="P40" s="23"/>
      <c r="Q40" s="8"/>
      <c r="R40" s="23"/>
      <c r="S40" s="8"/>
      <c r="T40" s="23">
        <v>6</v>
      </c>
      <c r="U40" s="8">
        <f>(34-T40)/33</f>
        <v>0.8484848484848485</v>
      </c>
      <c r="V40" s="21">
        <v>15</v>
      </c>
      <c r="W40" s="8">
        <f>(21-V40)/20</f>
        <v>0.3</v>
      </c>
      <c r="X40" s="23"/>
      <c r="Y40" s="8"/>
      <c r="Z40" s="23"/>
      <c r="AA40" s="35"/>
      <c r="AB40" s="23"/>
      <c r="AC40" s="8"/>
      <c r="AD40" s="23"/>
      <c r="AE40" s="8"/>
      <c r="AF40" s="23"/>
      <c r="AG40" s="6"/>
      <c r="AH40" s="23"/>
      <c r="AI40" s="6"/>
      <c r="AJ40" s="23"/>
      <c r="AK40" s="6"/>
      <c r="AL40" s="23"/>
      <c r="AM40" s="8"/>
      <c r="AN40" s="12"/>
      <c r="AO40" s="45">
        <f>COUNT(D40,F40,H40,J40,L40,N40,P40,R40,T40,V40,X40,Z40,AB40,AD40,AF40,AH40,AJ40,AL40)</f>
        <v>2</v>
      </c>
      <c r="AP40" s="47">
        <f>MIN(E40,G40,I40,K40,M40,O40,Q40,S40,U40,W40,Y40,AA40,AC40,AE40,AG40,AI40,AK40,AM40)</f>
        <v>0.3</v>
      </c>
      <c r="AQ40" s="48">
        <f>C40/AO40</f>
        <v>0.5742424242424242</v>
      </c>
      <c r="AR40" s="47">
        <f>MAX(E40,G40,I40,K40,M40,O40,Q40,S40,U40,W40,Y40,AA40,AC40,AE40,AG40,AI40,AK40,AM40)</f>
        <v>0.8484848484848485</v>
      </c>
      <c r="AS40" s="33">
        <f>(AR40/AP40)^(1/AO40)</f>
        <v>1.6817499303650434</v>
      </c>
      <c r="AT40" s="34">
        <f>MEDIAN(D40,F40,H40,J40,L40,N40,P40,R40,T40,V40,X40,Z40,AB40,AD40,AF40,AH40,AJ40,AL40)</f>
        <v>10.5</v>
      </c>
      <c r="AU40" s="28">
        <f>COUNTIF(D40:AL40,1)/2</f>
        <v>0</v>
      </c>
      <c r="AV40" s="28">
        <f>COUNTIF(D40:AL40,2)</f>
        <v>0</v>
      </c>
      <c r="AW40" s="28">
        <f>COUNTIF(D40:AL40,3)</f>
        <v>0</v>
      </c>
      <c r="AX40" s="28">
        <f>COUNTIF(D40:AL40,4)</f>
        <v>0</v>
      </c>
      <c r="AY40" s="28">
        <f>COUNTIF(D40:AL40,5)</f>
        <v>0</v>
      </c>
      <c r="AZ40" s="56">
        <f>COUNTIF(D40:AL40,6)</f>
        <v>1</v>
      </c>
      <c r="BA40" s="28">
        <f>COUNTIF(D40:AL40,7)</f>
        <v>0</v>
      </c>
      <c r="BB40" s="28">
        <f>COUNTIF(D40:AL40,8)</f>
        <v>0</v>
      </c>
      <c r="BC40" s="28">
        <f>COUNTIF(D40:AL40,9)</f>
        <v>0</v>
      </c>
      <c r="BD40" s="28">
        <f>COUNTIF(D40:AL40,10)</f>
        <v>0</v>
      </c>
      <c r="BE40" s="28">
        <f>COUNTIF(D40:AL40,11)</f>
        <v>0</v>
      </c>
      <c r="BF40" s="28">
        <f>COUNTIF(D40:AL40,12)</f>
        <v>0</v>
      </c>
      <c r="BG40" s="28">
        <f>COUNTIF(D40:AL40,13)</f>
        <v>0</v>
      </c>
      <c r="BH40" s="28">
        <f>COUNTIF(D40:AL40,14)</f>
        <v>0</v>
      </c>
      <c r="BI40" s="49">
        <f>COUNTIF(D40:AL40,15)</f>
        <v>1</v>
      </c>
      <c r="BJ40" s="28">
        <f>COUNTIF(D40:AL40,16)</f>
        <v>0</v>
      </c>
      <c r="BK40" s="28">
        <f>COUNTIF(D40:AL40,17)</f>
        <v>0</v>
      </c>
      <c r="BL40" s="28">
        <f>COUNTIF(D40:AL40,18)</f>
        <v>0</v>
      </c>
      <c r="BM40" s="28">
        <f>COUNTIF(D40:AL40,19)</f>
        <v>0</v>
      </c>
      <c r="BN40" s="28">
        <f>COUNTIF(D40:AL40,20)</f>
        <v>0</v>
      </c>
      <c r="BO40" s="28">
        <f>COUNTIF(D40:AL40,21)</f>
        <v>0</v>
      </c>
      <c r="BP40" s="28">
        <f>COUNTIF(D40:AL40,22)</f>
        <v>0</v>
      </c>
      <c r="BQ40" s="28">
        <f>COUNTIF(D40:AL40,23)</f>
        <v>0</v>
      </c>
      <c r="BR40" s="28">
        <f>COUNTIF(D40:AL40,24)</f>
        <v>0</v>
      </c>
      <c r="BS40" s="28">
        <f>COUNTIF(D40:AL40,25)</f>
        <v>0</v>
      </c>
      <c r="BT40" s="28">
        <f>COUNTIF(D40:AL40,26)</f>
        <v>0</v>
      </c>
      <c r="BU40" s="28">
        <f>COUNTIF(D40:AL40,27)</f>
        <v>0</v>
      </c>
      <c r="BV40" s="28">
        <f>COUNTIF(D40:AL40,28)</f>
        <v>0</v>
      </c>
      <c r="BW40" s="28">
        <f>COUNTIF(D40:AL40,29)</f>
        <v>0</v>
      </c>
      <c r="BX40" s="28">
        <f>COUNTIF(D40:AL40,30)</f>
        <v>0</v>
      </c>
      <c r="BY40" s="28"/>
    </row>
    <row r="41" spans="1:77" ht="12.75">
      <c r="A41" s="30">
        <v>12</v>
      </c>
      <c r="B41" s="17" t="s">
        <v>65</v>
      </c>
      <c r="C41" s="27">
        <f>SUM(E41,G41,I41,K41,M41,O41,Q41,S41,U41,W41,Y41,AA41,AC41,AE41,AG41,AI41,AK41,AM41)</f>
        <v>1.721590909090909</v>
      </c>
      <c r="D41" s="21"/>
      <c r="E41" s="8"/>
      <c r="F41" s="23"/>
      <c r="G41" s="8"/>
      <c r="H41" s="23">
        <v>2</v>
      </c>
      <c r="I41" s="8">
        <f>(13-H41)/12</f>
        <v>0.9166666666666666</v>
      </c>
      <c r="J41" s="23">
        <v>8</v>
      </c>
      <c r="K41" s="8">
        <f>(17-J41)/16</f>
        <v>0.5625</v>
      </c>
      <c r="L41" s="23"/>
      <c r="M41" s="8"/>
      <c r="N41" s="23"/>
      <c r="O41" s="8"/>
      <c r="P41" s="23"/>
      <c r="Q41" s="8"/>
      <c r="R41" s="23"/>
      <c r="S41" s="8"/>
      <c r="T41" s="23">
        <v>26</v>
      </c>
      <c r="U41" s="8">
        <f>(34-T41)/33</f>
        <v>0.24242424242424243</v>
      </c>
      <c r="V41" s="21"/>
      <c r="W41" s="8"/>
      <c r="X41" s="23"/>
      <c r="Y41" s="8"/>
      <c r="Z41" s="23"/>
      <c r="AA41" s="35"/>
      <c r="AB41" s="23"/>
      <c r="AC41" s="8"/>
      <c r="AD41" s="23"/>
      <c r="AE41" s="8"/>
      <c r="AF41" s="23"/>
      <c r="AG41" s="6"/>
      <c r="AH41" s="23"/>
      <c r="AI41" s="6"/>
      <c r="AJ41" s="23"/>
      <c r="AK41" s="6"/>
      <c r="AL41" s="23"/>
      <c r="AM41" s="8"/>
      <c r="AN41" s="12"/>
      <c r="AO41" s="45">
        <f>COUNT(D41,F41,H41,J41,L41,N41,P41,R41,T41,V41,X41,Z41,AB41,AD41,AF41,AH41,AJ41,AL41)</f>
        <v>3</v>
      </c>
      <c r="AP41" s="47">
        <f>MIN(E41,G41,I41,K41,M41,O41,Q41,S41,U41,W41,Y41,AA41,AC41,AE41,AG41,AI41,AK41,AM41)</f>
        <v>0.24242424242424243</v>
      </c>
      <c r="AQ41" s="48">
        <f>C41/AO41</f>
        <v>0.5738636363636364</v>
      </c>
      <c r="AR41" s="47">
        <f>MAX(E41,G41,I41,K41,M41,O41,Q41,S41,U41,W41,Y41,AA41,AC41,AE41,AG41,AI41,AK41,AM41)</f>
        <v>0.9166666666666666</v>
      </c>
      <c r="AS41" s="52">
        <f>(AR41/AP41)^(1/AO41)</f>
        <v>1.557919921092438</v>
      </c>
      <c r="AT41" s="53">
        <f>MEDIAN(D41,F41,H41,J41,L41,N41,P41,R41,T41,V41,X41,Z41,AB41,AD41,AF41,AH41,AJ41,AL41)</f>
        <v>8</v>
      </c>
      <c r="AU41" s="28">
        <f>COUNTIF(D41:AL41,1)/2</f>
        <v>0</v>
      </c>
      <c r="AV41" s="49">
        <f>COUNTIF(D41:AL41,2)</f>
        <v>1</v>
      </c>
      <c r="AW41" s="28">
        <f>COUNTIF(D41:AL41,3)</f>
        <v>0</v>
      </c>
      <c r="AX41" s="28">
        <f>COUNTIF(D41:AL41,4)</f>
        <v>0</v>
      </c>
      <c r="AY41" s="28">
        <f>COUNTIF(D41:AL41,5)</f>
        <v>0</v>
      </c>
      <c r="AZ41" s="28">
        <f>COUNTIF(D41:AL41,6)</f>
        <v>0</v>
      </c>
      <c r="BA41" s="28">
        <f>COUNTIF(D41:AL41,7)</f>
        <v>0</v>
      </c>
      <c r="BB41" s="49">
        <f>COUNTIF(D41:AL41,8)</f>
        <v>1</v>
      </c>
      <c r="BC41" s="28">
        <f>COUNTIF(D41:AL41,9)</f>
        <v>0</v>
      </c>
      <c r="BD41" s="28">
        <f>COUNTIF(D41:AL41,10)</f>
        <v>0</v>
      </c>
      <c r="BE41" s="28">
        <f>COUNTIF(D41:AL41,11)</f>
        <v>0</v>
      </c>
      <c r="BF41" s="28">
        <f>COUNTIF(D41:AL41,12)</f>
        <v>0</v>
      </c>
      <c r="BG41" s="28">
        <f>COUNTIF(D41:AL41,13)</f>
        <v>0</v>
      </c>
      <c r="BH41" s="28">
        <f>COUNTIF(D41:AL41,14)</f>
        <v>0</v>
      </c>
      <c r="BI41" s="28">
        <f>COUNTIF(D41:AL41,15)</f>
        <v>0</v>
      </c>
      <c r="BJ41" s="28">
        <f>COUNTIF(D41:AL41,16)</f>
        <v>0</v>
      </c>
      <c r="BK41" s="28">
        <f>COUNTIF(D41:AL41,17)</f>
        <v>0</v>
      </c>
      <c r="BL41" s="28">
        <f>COUNTIF(D41:AL41,18)</f>
        <v>0</v>
      </c>
      <c r="BM41" s="28">
        <f>COUNTIF(D41:AL41,19)</f>
        <v>0</v>
      </c>
      <c r="BN41" s="28">
        <f>COUNTIF(D41:AL41,20)</f>
        <v>0</v>
      </c>
      <c r="BO41" s="28">
        <f>COUNTIF(D41:AL41,21)</f>
        <v>0</v>
      </c>
      <c r="BP41" s="28">
        <f>COUNTIF(D41:AL41,22)</f>
        <v>0</v>
      </c>
      <c r="BQ41" s="28">
        <f>COUNTIF(D41:AL41,23)</f>
        <v>0</v>
      </c>
      <c r="BR41" s="28">
        <f>COUNTIF(D41:AL41,24)</f>
        <v>0</v>
      </c>
      <c r="BS41" s="28">
        <f>COUNTIF(D41:AL41,25)</f>
        <v>0</v>
      </c>
      <c r="BT41" s="56">
        <f>COUNTIF(D41:AL41,26)</f>
        <v>1</v>
      </c>
      <c r="BU41" s="28">
        <f>COUNTIF(D41:AL41,27)</f>
        <v>0</v>
      </c>
      <c r="BV41" s="28">
        <f>COUNTIF(D41:AL41,28)</f>
        <v>0</v>
      </c>
      <c r="BW41" s="28">
        <f>COUNTIF(D41:AL41,29)</f>
        <v>0</v>
      </c>
      <c r="BX41" s="28">
        <f>COUNTIF(D41:AL41,30)</f>
        <v>0</v>
      </c>
      <c r="BY41" s="28"/>
    </row>
    <row r="42" spans="1:77" ht="12.75">
      <c r="A42" s="30"/>
      <c r="B42" s="17" t="s">
        <v>106</v>
      </c>
      <c r="C42" s="27">
        <f>SUM(E42,G42,I42,K42,M42,O42,Q42,S42,U42,W42,Y42,AA42,AC42,AE42,AG42,AI42,AK42,AM42)</f>
        <v>0.5151515151515151</v>
      </c>
      <c r="D42" s="21"/>
      <c r="E42" s="8"/>
      <c r="F42" s="23"/>
      <c r="G42" s="8"/>
      <c r="H42" s="23"/>
      <c r="I42" s="8"/>
      <c r="J42" s="23"/>
      <c r="K42" s="8"/>
      <c r="L42" s="23"/>
      <c r="M42" s="8"/>
      <c r="N42" s="23"/>
      <c r="O42" s="8"/>
      <c r="P42" s="23"/>
      <c r="Q42" s="8"/>
      <c r="R42" s="23"/>
      <c r="S42" s="8"/>
      <c r="T42" s="23">
        <v>17</v>
      </c>
      <c r="U42" s="8">
        <f>(34-T42)/33</f>
        <v>0.5151515151515151</v>
      </c>
      <c r="V42" s="21"/>
      <c r="W42" s="8"/>
      <c r="X42" s="23"/>
      <c r="Y42" s="8"/>
      <c r="Z42" s="23"/>
      <c r="AA42" s="35"/>
      <c r="AB42" s="23"/>
      <c r="AC42" s="8"/>
      <c r="AD42" s="23"/>
      <c r="AE42" s="8"/>
      <c r="AF42" s="23"/>
      <c r="AG42" s="6"/>
      <c r="AH42" s="23"/>
      <c r="AI42" s="6"/>
      <c r="AJ42" s="23"/>
      <c r="AK42" s="6"/>
      <c r="AL42" s="23"/>
      <c r="AM42" s="8"/>
      <c r="AN42" s="12"/>
      <c r="AO42" s="45">
        <f>COUNT(D42,F42,H42,J42,L42,N42,P42,R42,T42,V42,X42,Z42,AB42,AD42,AF42,AH42,AJ42,AL42)</f>
        <v>1</v>
      </c>
      <c r="AP42" s="31">
        <f>MIN(E42,G42,I42,K42,M42,O42,Q42,S42,U42,W42,Y42,AA42,AC42,AE42,AG42,AI42,AK42,AM42)</f>
        <v>0.5151515151515151</v>
      </c>
      <c r="AQ42" s="32">
        <f>C42/AO42</f>
        <v>0.5151515151515151</v>
      </c>
      <c r="AR42" s="31">
        <f>MAX(E42,G42,I42,K42,M42,O42,Q42,S42,U42,W42,Y42,AA42,AC42,AE42,AG42,AI42,AK42,AM42)</f>
        <v>0.5151515151515151</v>
      </c>
      <c r="AS42" s="33">
        <f>(AR42/AP42)^(1/AO42)</f>
        <v>1</v>
      </c>
      <c r="AT42" s="34">
        <f>MEDIAN(D42,F42,H42,J42,L42,N42,P42,R42,T42,V42,X42,Z42,AB42,AD42,AF42,AH42,AJ42,AL42)</f>
        <v>17</v>
      </c>
      <c r="AU42" s="28">
        <f>COUNTIF(D42:AL42,1)/2</f>
        <v>0</v>
      </c>
      <c r="AV42" s="28">
        <f>COUNTIF(D42:AL42,2)</f>
        <v>0</v>
      </c>
      <c r="AW42" s="28">
        <f>COUNTIF(D42:AL42,3)</f>
        <v>0</v>
      </c>
      <c r="AX42" s="28">
        <f>COUNTIF(D42:AL42,4)</f>
        <v>0</v>
      </c>
      <c r="AY42" s="28">
        <f>COUNTIF(D42:AL42,5)</f>
        <v>0</v>
      </c>
      <c r="AZ42" s="28">
        <f>COUNTIF(D42:AL42,6)</f>
        <v>0</v>
      </c>
      <c r="BA42" s="28">
        <f>COUNTIF(D42:AL42,7)</f>
        <v>0</v>
      </c>
      <c r="BB42" s="28">
        <f>COUNTIF(D42:AL42,8)</f>
        <v>0</v>
      </c>
      <c r="BC42" s="28">
        <f>COUNTIF(D42:AL42,9)</f>
        <v>0</v>
      </c>
      <c r="BD42" s="28">
        <f>COUNTIF(D42:AL42,10)</f>
        <v>0</v>
      </c>
      <c r="BE42" s="28">
        <f>COUNTIF(D42:AL42,11)</f>
        <v>0</v>
      </c>
      <c r="BF42" s="28">
        <f>COUNTIF(D42:AL42,12)</f>
        <v>0</v>
      </c>
      <c r="BG42" s="28">
        <f>COUNTIF(D42:AL42,13)</f>
        <v>0</v>
      </c>
      <c r="BH42" s="28">
        <f>COUNTIF(D42:AL42,14)</f>
        <v>0</v>
      </c>
      <c r="BI42" s="28">
        <f>COUNTIF(D42:AL42,15)</f>
        <v>0</v>
      </c>
      <c r="BJ42" s="28">
        <f>COUNTIF(D42:AL42,16)</f>
        <v>0</v>
      </c>
      <c r="BK42" s="56">
        <f>COUNTIF(D42:AL42,17)</f>
        <v>1</v>
      </c>
      <c r="BL42" s="28">
        <f>COUNTIF(D42:AL42,18)</f>
        <v>0</v>
      </c>
      <c r="BM42" s="28">
        <f>COUNTIF(D42:AL42,19)</f>
        <v>0</v>
      </c>
      <c r="BN42" s="28">
        <f>COUNTIF(D42:AL42,20)</f>
        <v>0</v>
      </c>
      <c r="BO42" s="28">
        <f>COUNTIF(D42:AL42,21)</f>
        <v>0</v>
      </c>
      <c r="BP42" s="28">
        <f>COUNTIF(D42:AL42,22)</f>
        <v>0</v>
      </c>
      <c r="BQ42" s="28">
        <f>COUNTIF(D42:AL42,23)</f>
        <v>0</v>
      </c>
      <c r="BR42" s="28">
        <f>COUNTIF(D42:AL42,24)</f>
        <v>0</v>
      </c>
      <c r="BS42" s="28">
        <f>COUNTIF(D42:AL42,25)</f>
        <v>0</v>
      </c>
      <c r="BT42" s="28">
        <f>COUNTIF(D42:AL42,26)</f>
        <v>0</v>
      </c>
      <c r="BU42" s="28">
        <f>COUNTIF(D42:AL42,27)</f>
        <v>0</v>
      </c>
      <c r="BV42" s="28">
        <f>COUNTIF(D42:AL42,28)</f>
        <v>0</v>
      </c>
      <c r="BW42" s="28">
        <f>COUNTIF(D42:AL42,29)</f>
        <v>0</v>
      </c>
      <c r="BX42" s="28">
        <f>COUNTIF(D42:AL42,30)</f>
        <v>0</v>
      </c>
      <c r="BY42" s="28"/>
    </row>
    <row r="43" spans="1:77" ht="12.75">
      <c r="A43" s="30"/>
      <c r="B43" s="17" t="s">
        <v>75</v>
      </c>
      <c r="C43" s="27">
        <f>SUM(E43,G43,I43,K43,M43,O43,Q43,S43,U43,W43,Y43,AA43,AC43,AE43,AG43,AI43,AK43,AM43)</f>
        <v>0.5</v>
      </c>
      <c r="D43" s="21"/>
      <c r="E43" s="8"/>
      <c r="F43" s="23"/>
      <c r="G43" s="8"/>
      <c r="H43" s="23"/>
      <c r="I43" s="8"/>
      <c r="J43" s="23"/>
      <c r="K43" s="8"/>
      <c r="L43" s="23"/>
      <c r="M43" s="8"/>
      <c r="N43" s="23"/>
      <c r="O43" s="8"/>
      <c r="P43" s="23"/>
      <c r="Q43" s="8"/>
      <c r="R43" s="23"/>
      <c r="S43" s="8"/>
      <c r="T43" s="23"/>
      <c r="U43" s="8"/>
      <c r="V43" s="21"/>
      <c r="W43" s="8"/>
      <c r="X43" s="23">
        <v>5</v>
      </c>
      <c r="Y43" s="8">
        <f>(9-X43)/8</f>
        <v>0.5</v>
      </c>
      <c r="Z43" s="23"/>
      <c r="AA43" s="35"/>
      <c r="AB43" s="23"/>
      <c r="AC43" s="8"/>
      <c r="AD43" s="23"/>
      <c r="AE43" s="8"/>
      <c r="AF43" s="23"/>
      <c r="AG43" s="6"/>
      <c r="AH43" s="23"/>
      <c r="AI43" s="6"/>
      <c r="AJ43" s="23"/>
      <c r="AK43" s="6"/>
      <c r="AL43" s="23"/>
      <c r="AM43" s="8"/>
      <c r="AN43" s="12"/>
      <c r="AO43" s="45">
        <f>COUNT(D43,F43,H43,J43,L43,N43,P43,R43,T43,V43,X43,Z43,AB43,AD43,AF43,AH43,AJ43,AL43)</f>
        <v>1</v>
      </c>
      <c r="AP43" s="31">
        <f>MIN(E43,G43,I43,K43,M43,O43,Q43,S43,U43,W43,Y43,AA43,AC43,AE43,AG43,AI43,AK43,AM43)</f>
        <v>0.5</v>
      </c>
      <c r="AQ43" s="32">
        <f>C43/AO43</f>
        <v>0.5</v>
      </c>
      <c r="AR43" s="31">
        <f>MAX(E43,G43,I43,K43,M43,O43,Q43,S43,U43,W43,Y43,AA43,AC43,AE43,AG43,AI43,AK43,AM43)</f>
        <v>0.5</v>
      </c>
      <c r="AS43" s="33">
        <f>(AR43/AP43)^(1/AO43)</f>
        <v>1</v>
      </c>
      <c r="AT43" s="34">
        <f>MEDIAN(D43,F43,H43,J43,L43,N43,P43,R43,T43,V43,X43,Z43,AB43,AD43,AF43,AH43,AJ43,AL43)</f>
        <v>5</v>
      </c>
      <c r="AU43" s="28">
        <f>COUNTIF(D43:AL43,1)/2</f>
        <v>0</v>
      </c>
      <c r="AV43" s="28">
        <f>COUNTIF(D43:AL43,2)</f>
        <v>0</v>
      </c>
      <c r="AW43" s="28">
        <f>COUNTIF(D43:AL43,3)</f>
        <v>0</v>
      </c>
      <c r="AX43" s="28">
        <f>COUNTIF(D43:AL43,4)</f>
        <v>0</v>
      </c>
      <c r="AY43" s="49">
        <f>COUNTIF(D43:AL43,5)</f>
        <v>1</v>
      </c>
      <c r="AZ43" s="28">
        <f>COUNTIF(D43:AL43,6)</f>
        <v>0</v>
      </c>
      <c r="BA43" s="28">
        <f>COUNTIF(D43:AL43,7)</f>
        <v>0</v>
      </c>
      <c r="BB43" s="28">
        <f>COUNTIF(D43:AL43,8)</f>
        <v>0</v>
      </c>
      <c r="BC43" s="28">
        <f>COUNTIF(D43:AL43,9)</f>
        <v>0</v>
      </c>
      <c r="BD43" s="28">
        <f>COUNTIF(D43:AL43,10)</f>
        <v>0</v>
      </c>
      <c r="BE43" s="28">
        <f>COUNTIF(D43:AL43,11)</f>
        <v>0</v>
      </c>
      <c r="BF43" s="28">
        <f>COUNTIF(D43:AL43,12)</f>
        <v>0</v>
      </c>
      <c r="BG43" s="28">
        <f>COUNTIF(D43:AL43,13)</f>
        <v>0</v>
      </c>
      <c r="BH43" s="28">
        <f>COUNTIF(D43:AL43,14)</f>
        <v>0</v>
      </c>
      <c r="BI43" s="28">
        <f>COUNTIF(D43:AL43,15)</f>
        <v>0</v>
      </c>
      <c r="BJ43" s="28">
        <f>COUNTIF(D43:AL43,16)</f>
        <v>0</v>
      </c>
      <c r="BK43" s="28">
        <f>COUNTIF(D43:AL43,17)</f>
        <v>0</v>
      </c>
      <c r="BL43" s="28">
        <f>COUNTIF(D43:AL43,18)</f>
        <v>0</v>
      </c>
      <c r="BM43" s="28">
        <f>COUNTIF(D43:AL43,19)</f>
        <v>0</v>
      </c>
      <c r="BN43" s="28">
        <f>COUNTIF(D43:AL43,20)</f>
        <v>0</v>
      </c>
      <c r="BO43" s="28">
        <f>COUNTIF(D43:AL43,21)</f>
        <v>0</v>
      </c>
      <c r="BP43" s="28">
        <f>COUNTIF(D43:AL43,22)</f>
        <v>0</v>
      </c>
      <c r="BQ43" s="28">
        <f>COUNTIF(D43:AL43,23)</f>
        <v>0</v>
      </c>
      <c r="BR43" s="28">
        <f>COUNTIF(D43:AL43,24)</f>
        <v>0</v>
      </c>
      <c r="BS43" s="28">
        <f>COUNTIF(D43:AL43,25)</f>
        <v>0</v>
      </c>
      <c r="BT43" s="28">
        <f>COUNTIF(D43:AL43,26)</f>
        <v>0</v>
      </c>
      <c r="BU43" s="28">
        <f>COUNTIF(D43:AL43,27)</f>
        <v>0</v>
      </c>
      <c r="BV43" s="28">
        <f>COUNTIF(D43:AL43,28)</f>
        <v>0</v>
      </c>
      <c r="BW43" s="28">
        <f>COUNTIF(D43:AL43,29)</f>
        <v>0</v>
      </c>
      <c r="BX43" s="28">
        <f>COUNTIF(D43:AL43,30)</f>
        <v>0</v>
      </c>
      <c r="BY43" s="28"/>
    </row>
    <row r="44" spans="1:77" ht="12.75">
      <c r="A44" s="30"/>
      <c r="B44" s="17" t="s">
        <v>92</v>
      </c>
      <c r="C44" s="27">
        <f>SUM(E44,G44,I44,K44,M44,O44,Q44,S44,U44,W44,Y44,AA44,AC44,AE44,AG44,AI44,AK44,AM44)</f>
        <v>0.5</v>
      </c>
      <c r="D44" s="20"/>
      <c r="E44" s="8"/>
      <c r="F44" s="23"/>
      <c r="G44" s="8"/>
      <c r="H44" s="23"/>
      <c r="I44" s="8"/>
      <c r="J44" s="23">
        <v>9</v>
      </c>
      <c r="K44" s="8">
        <f>(17-J44)/16</f>
        <v>0.5</v>
      </c>
      <c r="L44" s="23"/>
      <c r="M44" s="8"/>
      <c r="N44" s="23"/>
      <c r="O44" s="8"/>
      <c r="P44" s="23"/>
      <c r="Q44" s="8"/>
      <c r="R44" s="23"/>
      <c r="S44" s="8"/>
      <c r="T44" s="23"/>
      <c r="U44" s="8"/>
      <c r="V44" s="21"/>
      <c r="W44" s="8"/>
      <c r="X44" s="23"/>
      <c r="Y44" s="8"/>
      <c r="Z44" s="23"/>
      <c r="AA44" s="35"/>
      <c r="AB44" s="23"/>
      <c r="AC44" s="8"/>
      <c r="AD44" s="23"/>
      <c r="AE44" s="8"/>
      <c r="AF44" s="23"/>
      <c r="AG44" s="6"/>
      <c r="AH44" s="23"/>
      <c r="AI44" s="6"/>
      <c r="AJ44" s="23"/>
      <c r="AK44" s="6"/>
      <c r="AL44" s="23"/>
      <c r="AM44" s="8"/>
      <c r="AN44" s="12"/>
      <c r="AO44" s="45">
        <f>COUNT(D44,F44,H44,J44,L44,N44,P44,R44,T44,V44,X44,Z44,AB44,AD44,AF44,AH44,AJ44,AL44)</f>
        <v>1</v>
      </c>
      <c r="AP44" s="31">
        <f>MIN(E44,G44,I44,K44,M44,O44,Q44,S44,U44,W44,Y44,AA44,AC44,AE44,AG44,AI44,AK44,AM44)</f>
        <v>0.5</v>
      </c>
      <c r="AQ44" s="32">
        <f>C44/AO44</f>
        <v>0.5</v>
      </c>
      <c r="AR44" s="31">
        <f>MAX(E44,G44,I44,K44,M44,O44,Q44,S44,U44,W44,Y44,AA44,AC44,AE44,AG44,AI44,AK44,AM44)</f>
        <v>0.5</v>
      </c>
      <c r="AS44" s="33">
        <f>(AR44/AP44)^(1/AO44)</f>
        <v>1</v>
      </c>
      <c r="AT44" s="34">
        <f>MEDIAN(D44,F44,H44,J44,L44,N44,P44,R44,T44,V44,X44,Z44,AB44,AD44,AF44,AH44,AJ44,AL44)</f>
        <v>9</v>
      </c>
      <c r="AU44" s="28">
        <f>COUNTIF(D44:AL44,1)/2</f>
        <v>0</v>
      </c>
      <c r="AV44" s="28">
        <f>COUNTIF(D44:AL44,2)</f>
        <v>0</v>
      </c>
      <c r="AW44" s="28">
        <f>COUNTIF(D44:AL44,3)</f>
        <v>0</v>
      </c>
      <c r="AX44" s="28">
        <f>COUNTIF(D44:AL44,4)</f>
        <v>0</v>
      </c>
      <c r="AY44" s="28">
        <f>COUNTIF(D44:AL44,5)</f>
        <v>0</v>
      </c>
      <c r="AZ44" s="28">
        <f>COUNTIF(D44:AL44,6)</f>
        <v>0</v>
      </c>
      <c r="BA44" s="28">
        <f>COUNTIF(D44:AL44,7)</f>
        <v>0</v>
      </c>
      <c r="BB44" s="28">
        <f>COUNTIF(D44:AL44,8)</f>
        <v>0</v>
      </c>
      <c r="BC44" s="49">
        <f>COUNTIF(D44:AL44,9)</f>
        <v>1</v>
      </c>
      <c r="BD44" s="28">
        <f>COUNTIF(D44:AL44,10)</f>
        <v>0</v>
      </c>
      <c r="BE44" s="28">
        <f>COUNTIF(D44:AL44,11)</f>
        <v>0</v>
      </c>
      <c r="BF44" s="28">
        <f>COUNTIF(D44:AL44,12)</f>
        <v>0</v>
      </c>
      <c r="BG44" s="28">
        <f>COUNTIF(D44:AL44,13)</f>
        <v>0</v>
      </c>
      <c r="BH44" s="28">
        <f>COUNTIF(D44:AL44,14)</f>
        <v>0</v>
      </c>
      <c r="BI44" s="28">
        <f>COUNTIF(D44:AL44,15)</f>
        <v>0</v>
      </c>
      <c r="BJ44" s="28">
        <f>COUNTIF(D44:AL44,16)</f>
        <v>0</v>
      </c>
      <c r="BK44" s="28">
        <f>COUNTIF(D44:AL44,17)</f>
        <v>0</v>
      </c>
      <c r="BL44" s="28">
        <f>COUNTIF(D44:AL44,18)</f>
        <v>0</v>
      </c>
      <c r="BM44" s="28">
        <f>COUNTIF(D44:AL44,19)</f>
        <v>0</v>
      </c>
      <c r="BN44" s="28">
        <f>COUNTIF(D44:AL44,20)</f>
        <v>0</v>
      </c>
      <c r="BO44" s="28">
        <f>COUNTIF(D44:AL44,21)</f>
        <v>0</v>
      </c>
      <c r="BP44" s="28">
        <f>COUNTIF(D44:AL44,22)</f>
        <v>0</v>
      </c>
      <c r="BQ44" s="28">
        <f>COUNTIF(D44:AL44,23)</f>
        <v>0</v>
      </c>
      <c r="BR44" s="28">
        <f>COUNTIF(D44:AL44,24)</f>
        <v>0</v>
      </c>
      <c r="BS44" s="28">
        <f>COUNTIF(D44:AL44,25)</f>
        <v>0</v>
      </c>
      <c r="BT44" s="28">
        <f>COUNTIF(D44:AL44,26)</f>
        <v>0</v>
      </c>
      <c r="BU44" s="28">
        <f>COUNTIF(D44:AL44,27)</f>
        <v>0</v>
      </c>
      <c r="BV44" s="28">
        <f>COUNTIF(D44:AL44,28)</f>
        <v>0</v>
      </c>
      <c r="BW44" s="28">
        <f>COUNTIF(D44:AL44,29)</f>
        <v>0</v>
      </c>
      <c r="BX44" s="28">
        <f>COUNTIF(D44:AL44,30)</f>
        <v>0</v>
      </c>
      <c r="BY44" s="28"/>
    </row>
    <row r="45" spans="1:77" ht="12.75">
      <c r="A45" s="30"/>
      <c r="B45" s="17" t="s">
        <v>52</v>
      </c>
      <c r="C45" s="27">
        <f>SUM(E45,G45,I45,K45,M45,O45,Q45,S45,U45,W45,Y45,AA45,AC45,AE45,AG45,AI45,AK45,AM45)</f>
        <v>0.5</v>
      </c>
      <c r="D45" s="20"/>
      <c r="E45" s="8"/>
      <c r="F45" s="23"/>
      <c r="G45" s="8"/>
      <c r="H45" s="23"/>
      <c r="I45" s="8"/>
      <c r="J45" s="23"/>
      <c r="K45" s="8"/>
      <c r="L45" s="23"/>
      <c r="M45" s="8"/>
      <c r="N45" s="23"/>
      <c r="O45" s="8"/>
      <c r="P45" s="23"/>
      <c r="Q45" s="8"/>
      <c r="R45" s="23"/>
      <c r="S45" s="8"/>
      <c r="T45" s="23"/>
      <c r="U45" s="8"/>
      <c r="V45" s="21">
        <v>11</v>
      </c>
      <c r="W45" s="8">
        <f>(21-V45)/20</f>
        <v>0.5</v>
      </c>
      <c r="X45" s="23"/>
      <c r="Y45" s="8"/>
      <c r="Z45" s="23"/>
      <c r="AA45" s="35"/>
      <c r="AB45" s="23"/>
      <c r="AC45" s="8"/>
      <c r="AD45" s="23"/>
      <c r="AE45" s="8"/>
      <c r="AF45" s="23"/>
      <c r="AG45" s="6"/>
      <c r="AH45" s="23"/>
      <c r="AI45" s="6"/>
      <c r="AJ45" s="23"/>
      <c r="AK45" s="6"/>
      <c r="AL45" s="23"/>
      <c r="AM45" s="8"/>
      <c r="AN45" s="12"/>
      <c r="AO45" s="45">
        <f>COUNT(D45,F45,H45,J45,L45,N45,P45,R45,T45,V45,X45,Z45,AB45,AD45,AF45,AH45,AJ45,AL45)</f>
        <v>1</v>
      </c>
      <c r="AP45" s="31">
        <f>MIN(E45,G45,I45,K45,M45,O45,Q45,S45,U45,W45,Y45,AA45,AC45,AE45,AG45,AI45,AK45,AM45)</f>
        <v>0.5</v>
      </c>
      <c r="AQ45" s="32">
        <f>C45/AO45</f>
        <v>0.5</v>
      </c>
      <c r="AR45" s="31">
        <f>MAX(E45,G45,I45,K45,M45,O45,Q45,S45,U45,W45,Y45,AA45,AC45,AE45,AG45,AI45,AK45,AM45)</f>
        <v>0.5</v>
      </c>
      <c r="AS45" s="33">
        <f>(AR45/AP45)^(1/AO45)</f>
        <v>1</v>
      </c>
      <c r="AT45" s="34">
        <f>MEDIAN(D45,F45,H45,J45,L45,N45,P45,R45,T45,V45,X45,Z45,AB45,AD45,AF45,AH45,AJ45,AL45)</f>
        <v>11</v>
      </c>
      <c r="AU45" s="28">
        <f>COUNTIF(D45:AL45,1)/2</f>
        <v>0</v>
      </c>
      <c r="AV45" s="28">
        <f>COUNTIF(D45:AL45,2)</f>
        <v>0</v>
      </c>
      <c r="AW45" s="28">
        <f>COUNTIF(D45:AL45,3)</f>
        <v>0</v>
      </c>
      <c r="AX45" s="28">
        <f>COUNTIF(D45:AL45,4)</f>
        <v>0</v>
      </c>
      <c r="AY45" s="28">
        <f>COUNTIF(D45:AL45,5)</f>
        <v>0</v>
      </c>
      <c r="AZ45" s="28">
        <f>COUNTIF(D45:AL45,6)</f>
        <v>0</v>
      </c>
      <c r="BA45" s="28">
        <f>COUNTIF(D45:AL45,7)</f>
        <v>0</v>
      </c>
      <c r="BB45" s="28">
        <f>COUNTIF(D45:AL45,8)</f>
        <v>0</v>
      </c>
      <c r="BC45" s="28">
        <f>COUNTIF(D45:AL45,9)</f>
        <v>0</v>
      </c>
      <c r="BD45" s="28">
        <f>COUNTIF(D45:AL45,10)</f>
        <v>0</v>
      </c>
      <c r="BE45" s="49">
        <f>COUNTIF(D45:AL45,11)</f>
        <v>1</v>
      </c>
      <c r="BF45" s="28">
        <f>COUNTIF(D45:AL45,12)</f>
        <v>0</v>
      </c>
      <c r="BG45" s="28">
        <f>COUNTIF(D45:AL45,13)</f>
        <v>0</v>
      </c>
      <c r="BH45" s="28">
        <f>COUNTIF(D45:AL45,14)</f>
        <v>0</v>
      </c>
      <c r="BI45" s="28">
        <f>COUNTIF(D45:AL45,15)</f>
        <v>0</v>
      </c>
      <c r="BJ45" s="28">
        <f>COUNTIF(D45:AL45,16)</f>
        <v>0</v>
      </c>
      <c r="BK45" s="28">
        <f>COUNTIF(D45:AL45,17)</f>
        <v>0</v>
      </c>
      <c r="BL45" s="28">
        <f>COUNTIF(D45:AL45,18)</f>
        <v>0</v>
      </c>
      <c r="BM45" s="28">
        <f>COUNTIF(D45:AL45,19)</f>
        <v>0</v>
      </c>
      <c r="BN45" s="28">
        <f>COUNTIF(D45:AL45,20)</f>
        <v>0</v>
      </c>
      <c r="BO45" s="28">
        <f>COUNTIF(D45:AL45,21)</f>
        <v>0</v>
      </c>
      <c r="BP45" s="28">
        <f>COUNTIF(D45:AL45,22)</f>
        <v>0</v>
      </c>
      <c r="BQ45" s="28">
        <f>COUNTIF(D45:AL45,23)</f>
        <v>0</v>
      </c>
      <c r="BR45" s="28">
        <f>COUNTIF(D45:AL45,24)</f>
        <v>0</v>
      </c>
      <c r="BS45" s="28">
        <f>COUNTIF(D45:AL45,25)</f>
        <v>0</v>
      </c>
      <c r="BT45" s="28">
        <f>COUNTIF(D45:AL45,26)</f>
        <v>0</v>
      </c>
      <c r="BU45" s="28">
        <f>COUNTIF(D45:AL45,27)</f>
        <v>0</v>
      </c>
      <c r="BV45" s="28">
        <f>COUNTIF(D45:AL45,28)</f>
        <v>0</v>
      </c>
      <c r="BW45" s="28">
        <f>COUNTIF(D45:AL45,29)</f>
        <v>0</v>
      </c>
      <c r="BX45" s="28">
        <f>COUNTIF(D45:AL45,30)</f>
        <v>0</v>
      </c>
      <c r="BY45" s="28"/>
    </row>
    <row r="46" spans="1:77" ht="12.75">
      <c r="A46" s="30"/>
      <c r="B46" s="43" t="s">
        <v>85</v>
      </c>
      <c r="C46" s="27">
        <f>SUM(E46,G46,I46,K46,M46,O46,Q46,S46,U46,W46,Y46,AA46,AC46,AE46,AG46,AI46,AK46,AM46)</f>
        <v>0.5</v>
      </c>
      <c r="D46" s="21"/>
      <c r="E46" s="8"/>
      <c r="F46" s="23">
        <v>11</v>
      </c>
      <c r="G46" s="8">
        <f>(21-F46)/20</f>
        <v>0.5</v>
      </c>
      <c r="H46" s="23"/>
      <c r="I46" s="8"/>
      <c r="J46" s="23"/>
      <c r="K46" s="8"/>
      <c r="L46" s="23"/>
      <c r="M46" s="8"/>
      <c r="N46" s="23"/>
      <c r="O46" s="8"/>
      <c r="P46" s="23"/>
      <c r="Q46" s="8"/>
      <c r="R46" s="23"/>
      <c r="S46" s="8"/>
      <c r="T46" s="23"/>
      <c r="U46" s="8"/>
      <c r="V46" s="21"/>
      <c r="W46" s="8"/>
      <c r="X46" s="23"/>
      <c r="Y46" s="8"/>
      <c r="Z46" s="23"/>
      <c r="AA46" s="35"/>
      <c r="AB46" s="23"/>
      <c r="AC46" s="8"/>
      <c r="AD46" s="23"/>
      <c r="AE46" s="8"/>
      <c r="AF46" s="23"/>
      <c r="AG46" s="6"/>
      <c r="AH46" s="23"/>
      <c r="AI46" s="6"/>
      <c r="AJ46" s="23"/>
      <c r="AK46" s="6"/>
      <c r="AL46" s="23"/>
      <c r="AM46" s="8"/>
      <c r="AN46" s="12"/>
      <c r="AO46" s="45">
        <f>COUNT(D46,F46,H46,J46,L46,N46,P46,R46,T46,V46,X46,Z46,AB46,AD46,AF46,AH46,AJ46,AL46)</f>
        <v>1</v>
      </c>
      <c r="AP46" s="31">
        <f>MIN(E46,G46,I46,K46,M46,O46,Q46,S46,U46,W46,Y46,AA46,AC46,AE46,AG46,AI46,AK46,AM46)</f>
        <v>0.5</v>
      </c>
      <c r="AQ46" s="32">
        <f>C46/AO46</f>
        <v>0.5</v>
      </c>
      <c r="AR46" s="31">
        <f>MAX(E46,G46,I46,K46,M46,O46,Q46,S46,U46,W46,Y46,AA46,AC46,AE46,AG46,AI46,AK46,AM46)</f>
        <v>0.5</v>
      </c>
      <c r="AS46" s="33">
        <f>(AR46/AP46)^(1/AO46)</f>
        <v>1</v>
      </c>
      <c r="AT46" s="34">
        <f>MEDIAN(D46,F46,H46,J46,L46,N46,P46,R46,T46,V46,X46,Z46,AB46,AD46,AF46,AH46,AJ46,AL46)</f>
        <v>11</v>
      </c>
      <c r="AU46" s="28">
        <f>COUNTIF(D46:AL46,1)/2</f>
        <v>0</v>
      </c>
      <c r="AV46" s="28">
        <f>COUNTIF(D46:AL46,2)</f>
        <v>0</v>
      </c>
      <c r="AW46" s="28">
        <f>COUNTIF(D46:AL46,3)</f>
        <v>0</v>
      </c>
      <c r="AX46" s="28">
        <f>COUNTIF(D46:AL46,4)</f>
        <v>0</v>
      </c>
      <c r="AY46" s="28">
        <f>COUNTIF(D46:AL46,5)</f>
        <v>0</v>
      </c>
      <c r="AZ46" s="28">
        <f>COUNTIF(D46:AL46,6)</f>
        <v>0</v>
      </c>
      <c r="BA46" s="28">
        <f>COUNTIF(D46:AL46,7)</f>
        <v>0</v>
      </c>
      <c r="BB46" s="28">
        <f>COUNTIF(D46:AL46,8)</f>
        <v>0</v>
      </c>
      <c r="BC46" s="28">
        <f>COUNTIF(D46:AL46,9)</f>
        <v>0</v>
      </c>
      <c r="BD46" s="28">
        <f>COUNTIF(D46:AL46,10)</f>
        <v>0</v>
      </c>
      <c r="BE46" s="46">
        <f>COUNTIF(D46:AL46,11)</f>
        <v>1</v>
      </c>
      <c r="BF46" s="28">
        <f>COUNTIF(D46:AL46,12)</f>
        <v>0</v>
      </c>
      <c r="BG46" s="28">
        <f>COUNTIF(D46:AL46,13)</f>
        <v>0</v>
      </c>
      <c r="BH46" s="28">
        <f>COUNTIF(D46:AL46,14)</f>
        <v>0</v>
      </c>
      <c r="BI46" s="28">
        <f>COUNTIF(D46:AL46,15)</f>
        <v>0</v>
      </c>
      <c r="BJ46" s="28">
        <f>COUNTIF(D46:AL46,16)</f>
        <v>0</v>
      </c>
      <c r="BK46" s="28">
        <f>COUNTIF(D46:AL46,17)</f>
        <v>0</v>
      </c>
      <c r="BL46" s="28">
        <f>COUNTIF(D46:AL46,18)</f>
        <v>0</v>
      </c>
      <c r="BM46" s="28">
        <f>COUNTIF(D46:AL46,19)</f>
        <v>0</v>
      </c>
      <c r="BN46" s="28">
        <f>COUNTIF(D46:AL46,20)</f>
        <v>0</v>
      </c>
      <c r="BO46" s="28">
        <f>COUNTIF(D46:AL46,21)</f>
        <v>0</v>
      </c>
      <c r="BP46" s="28">
        <f>COUNTIF(D46:AL46,22)</f>
        <v>0</v>
      </c>
      <c r="BQ46" s="28">
        <f>COUNTIF(D46:AL46,23)</f>
        <v>0</v>
      </c>
      <c r="BR46" s="28">
        <f>COUNTIF(D46:AL46,24)</f>
        <v>0</v>
      </c>
      <c r="BS46" s="28">
        <f>COUNTIF(D46:AL46,25)</f>
        <v>0</v>
      </c>
      <c r="BT46" s="28">
        <f>COUNTIF(D46:AL46,26)</f>
        <v>0</v>
      </c>
      <c r="BU46" s="28">
        <f>COUNTIF(D46:AL46,27)</f>
        <v>0</v>
      </c>
      <c r="BV46" s="28">
        <f>COUNTIF(D46:AL46,28)</f>
        <v>0</v>
      </c>
      <c r="BW46" s="28">
        <f>COUNTIF(D46:AL46,29)</f>
        <v>0</v>
      </c>
      <c r="BX46" s="28">
        <f>COUNTIF(D46:AL46,30)</f>
        <v>0</v>
      </c>
      <c r="BY46" s="28"/>
    </row>
    <row r="47" spans="1:77" ht="12.75">
      <c r="A47" s="30"/>
      <c r="B47" s="17" t="s">
        <v>107</v>
      </c>
      <c r="C47" s="27">
        <f>SUM(E47,G47,I47,K47,M47,O47,Q47,S47,U47,W47,Y47,AA47,AC47,AE47,AG47,AI47,AK47,AM47)</f>
        <v>0.48484848484848486</v>
      </c>
      <c r="D47" s="21"/>
      <c r="E47" s="8"/>
      <c r="F47" s="23"/>
      <c r="G47" s="8"/>
      <c r="H47" s="23"/>
      <c r="I47" s="8"/>
      <c r="J47" s="23"/>
      <c r="K47" s="8"/>
      <c r="L47" s="23"/>
      <c r="M47" s="8"/>
      <c r="N47" s="23"/>
      <c r="O47" s="8"/>
      <c r="P47" s="23"/>
      <c r="Q47" s="8"/>
      <c r="R47" s="23"/>
      <c r="S47" s="8"/>
      <c r="T47" s="23">
        <v>18</v>
      </c>
      <c r="U47" s="8">
        <f>(34-T47)/33</f>
        <v>0.48484848484848486</v>
      </c>
      <c r="V47" s="21"/>
      <c r="W47" s="8"/>
      <c r="X47" s="23"/>
      <c r="Y47" s="8"/>
      <c r="Z47" s="23"/>
      <c r="AA47" s="35"/>
      <c r="AB47" s="23"/>
      <c r="AC47" s="8"/>
      <c r="AD47" s="23"/>
      <c r="AE47" s="8"/>
      <c r="AF47" s="23"/>
      <c r="AG47" s="6"/>
      <c r="AH47" s="23"/>
      <c r="AI47" s="6"/>
      <c r="AJ47" s="23"/>
      <c r="AK47" s="6"/>
      <c r="AL47" s="23"/>
      <c r="AM47" s="8"/>
      <c r="AN47" s="12"/>
      <c r="AO47" s="45">
        <f>COUNT(D47,F47,H47,J47,L47,N47,P47,R47,T47,V47,X47,Z47,AB47,AD47,AF47,AH47,AJ47,AL47)</f>
        <v>1</v>
      </c>
      <c r="AP47" s="31">
        <f>MIN(E47,G47,I47,K47,M47,O47,Q47,S47,U47,W47,Y47,AA47,AC47,AE47,AG47,AI47,AK47,AM47)</f>
        <v>0.48484848484848486</v>
      </c>
      <c r="AQ47" s="32">
        <f>C47/AO47</f>
        <v>0.48484848484848486</v>
      </c>
      <c r="AR47" s="31">
        <f>MAX(E47,G47,I47,K47,M47,O47,Q47,S47,U47,W47,Y47,AA47,AC47,AE47,AG47,AI47,AK47,AM47)</f>
        <v>0.48484848484848486</v>
      </c>
      <c r="AS47" s="33">
        <f>(AR47/AP47)^(1/AO47)</f>
        <v>1</v>
      </c>
      <c r="AT47" s="34">
        <f>MEDIAN(D47,F47,H47,J47,L47,N47,P47,R47,T47,V47,X47,Z47,AB47,AD47,AF47,AH47,AJ47,AL47)</f>
        <v>18</v>
      </c>
      <c r="AU47" s="28">
        <f>COUNTIF(D47:AL47,1)/2</f>
        <v>0</v>
      </c>
      <c r="AV47" s="28">
        <f>COUNTIF(D47:AL47,2)</f>
        <v>0</v>
      </c>
      <c r="AW47" s="28">
        <f>COUNTIF(D47:AL47,3)</f>
        <v>0</v>
      </c>
      <c r="AX47" s="28">
        <f>COUNTIF(D47:AL47,4)</f>
        <v>0</v>
      </c>
      <c r="AY47" s="28">
        <f>COUNTIF(D47:AL47,5)</f>
        <v>0</v>
      </c>
      <c r="AZ47" s="28">
        <f>COUNTIF(D47:AL47,6)</f>
        <v>0</v>
      </c>
      <c r="BA47" s="28">
        <f>COUNTIF(D47:AL47,7)</f>
        <v>0</v>
      </c>
      <c r="BB47" s="28">
        <f>COUNTIF(D47:AL47,8)</f>
        <v>0</v>
      </c>
      <c r="BC47" s="28">
        <f>COUNTIF(D47:AL47,9)</f>
        <v>0</v>
      </c>
      <c r="BD47" s="28">
        <f>COUNTIF(D47:AL47,10)</f>
        <v>0</v>
      </c>
      <c r="BE47" s="28">
        <f>COUNTIF(D47:AL47,11)</f>
        <v>0</v>
      </c>
      <c r="BF47" s="28">
        <f>COUNTIF(D47:AL47,12)</f>
        <v>0</v>
      </c>
      <c r="BG47" s="28">
        <f>COUNTIF(D47:AL47,13)</f>
        <v>0</v>
      </c>
      <c r="BH47" s="28">
        <f>COUNTIF(D47:AL47,14)</f>
        <v>0</v>
      </c>
      <c r="BI47" s="28">
        <f>COUNTIF(D47:AL47,15)</f>
        <v>0</v>
      </c>
      <c r="BJ47" s="28">
        <f>COUNTIF(D47:AL47,16)</f>
        <v>0</v>
      </c>
      <c r="BK47" s="28">
        <f>COUNTIF(D47:AL47,17)</f>
        <v>0</v>
      </c>
      <c r="BL47" s="56">
        <f>COUNTIF(D47:AL47,18)</f>
        <v>1</v>
      </c>
      <c r="BM47" s="28">
        <f>COUNTIF(D47:AL47,19)</f>
        <v>0</v>
      </c>
      <c r="BN47" s="28">
        <f>COUNTIF(D47:AL47,20)</f>
        <v>0</v>
      </c>
      <c r="BO47" s="28">
        <f>COUNTIF(D47:AL47,21)</f>
        <v>0</v>
      </c>
      <c r="BP47" s="28">
        <f>COUNTIF(D47:AL47,22)</f>
        <v>0</v>
      </c>
      <c r="BQ47" s="28">
        <f>COUNTIF(D47:AL47,23)</f>
        <v>0</v>
      </c>
      <c r="BR47" s="28">
        <f>COUNTIF(D47:AL47,24)</f>
        <v>0</v>
      </c>
      <c r="BS47" s="28">
        <f>COUNTIF(D47:AL47,25)</f>
        <v>0</v>
      </c>
      <c r="BT47" s="28">
        <f>COUNTIF(D47:AL47,26)</f>
        <v>0</v>
      </c>
      <c r="BU47" s="28">
        <f>COUNTIF(D47:AL47,27)</f>
        <v>0</v>
      </c>
      <c r="BV47" s="28">
        <f>COUNTIF(D47:AL47,28)</f>
        <v>0</v>
      </c>
      <c r="BW47" s="28">
        <f>COUNTIF(D47:AL47,29)</f>
        <v>0</v>
      </c>
      <c r="BX47" s="28">
        <f>COUNTIF(D47:AL47,30)</f>
        <v>0</v>
      </c>
      <c r="BY47" s="28"/>
    </row>
    <row r="48" spans="1:77" ht="12.75">
      <c r="A48" s="30"/>
      <c r="B48" s="17" t="s">
        <v>86</v>
      </c>
      <c r="C48" s="27">
        <f>SUM(E48,G48,I48,K48,M48,O48,Q48,S48,U48,W48,Y48,AA48,AC48,AE48,AG48,AI48,AK48,AM48)</f>
        <v>0.45</v>
      </c>
      <c r="D48" s="21"/>
      <c r="E48" s="8"/>
      <c r="F48" s="23">
        <v>12</v>
      </c>
      <c r="G48" s="8">
        <f>(21-F48)/20</f>
        <v>0.45</v>
      </c>
      <c r="H48" s="23"/>
      <c r="I48" s="8"/>
      <c r="J48" s="23"/>
      <c r="K48" s="8"/>
      <c r="L48" s="23"/>
      <c r="M48" s="8"/>
      <c r="N48" s="23"/>
      <c r="O48" s="8"/>
      <c r="P48" s="23"/>
      <c r="Q48" s="8"/>
      <c r="R48" s="23"/>
      <c r="S48" s="8"/>
      <c r="T48" s="23"/>
      <c r="U48" s="8"/>
      <c r="V48" s="21"/>
      <c r="W48" s="8"/>
      <c r="X48" s="23"/>
      <c r="Y48" s="8"/>
      <c r="Z48" s="23"/>
      <c r="AA48" s="35"/>
      <c r="AB48" s="23"/>
      <c r="AC48" s="8"/>
      <c r="AD48" s="23"/>
      <c r="AE48" s="8"/>
      <c r="AF48" s="23"/>
      <c r="AG48" s="6"/>
      <c r="AH48" s="23"/>
      <c r="AI48" s="6"/>
      <c r="AJ48" s="23"/>
      <c r="AK48" s="6"/>
      <c r="AL48" s="23"/>
      <c r="AM48" s="8"/>
      <c r="AN48" s="12"/>
      <c r="AO48" s="45">
        <f>COUNT(D48,F48,H48,J48,L48,N48,P48,R48,T48,V48,X48,Z48,AB48,AD48,AF48,AH48,AJ48,AL48)</f>
        <v>1</v>
      </c>
      <c r="AP48" s="31">
        <f>MIN(E48,G48,I48,K48,M48,O48,Q48,S48,U48,W48,Y48,AA48,AC48,AE48,AG48,AI48,AK48,AM48)</f>
        <v>0.45</v>
      </c>
      <c r="AQ48" s="32">
        <f>C48/AO48</f>
        <v>0.45</v>
      </c>
      <c r="AR48" s="31">
        <f>MAX(E48,G48,I48,K48,M48,O48,Q48,S48,U48,W48,Y48,AA48,AC48,AE48,AG48,AI48,AK48,AM48)</f>
        <v>0.45</v>
      </c>
      <c r="AS48" s="33">
        <f>(AR48/AP48)^(1/AO48)</f>
        <v>1</v>
      </c>
      <c r="AT48" s="34">
        <f>MEDIAN(D48,F48,H48,J48,L48,N48,P48,R48,T48,V48,X48,Z48,AB48,AD48,AF48,AH48,AJ48,AL48)</f>
        <v>12</v>
      </c>
      <c r="AU48" s="28">
        <f>COUNTIF(D48:AL48,1)/2</f>
        <v>0</v>
      </c>
      <c r="AV48" s="28">
        <f>COUNTIF(D48:AL48,2)</f>
        <v>0</v>
      </c>
      <c r="AW48" s="28">
        <f>COUNTIF(D48:AL48,3)</f>
        <v>0</v>
      </c>
      <c r="AX48" s="28">
        <f>COUNTIF(D48:AL48,4)</f>
        <v>0</v>
      </c>
      <c r="AY48" s="28">
        <f>COUNTIF(D48:AL48,5)</f>
        <v>0</v>
      </c>
      <c r="AZ48" s="28">
        <f>COUNTIF(D48:AL48,6)</f>
        <v>0</v>
      </c>
      <c r="BA48" s="28">
        <f>COUNTIF(D48:AL48,7)</f>
        <v>0</v>
      </c>
      <c r="BB48" s="28">
        <f>COUNTIF(D48:AL48,8)</f>
        <v>0</v>
      </c>
      <c r="BC48" s="28">
        <f>COUNTIF(D48:AL48,9)</f>
        <v>0</v>
      </c>
      <c r="BD48" s="28">
        <f>COUNTIF(D48:AL48,10)</f>
        <v>0</v>
      </c>
      <c r="BE48" s="28">
        <f>COUNTIF(D48:AL48,11)</f>
        <v>0</v>
      </c>
      <c r="BF48" s="46">
        <f>COUNTIF(D48:AL48,12)</f>
        <v>1</v>
      </c>
      <c r="BG48" s="28">
        <f>COUNTIF(D48:AL48,13)</f>
        <v>0</v>
      </c>
      <c r="BH48" s="28">
        <f>COUNTIF(D48:AL48,14)</f>
        <v>0</v>
      </c>
      <c r="BI48" s="28">
        <f>COUNTIF(D48:AL48,15)</f>
        <v>0</v>
      </c>
      <c r="BJ48" s="28">
        <f>COUNTIF(D48:AL48,16)</f>
        <v>0</v>
      </c>
      <c r="BK48" s="28">
        <f>COUNTIF(D48:AL48,17)</f>
        <v>0</v>
      </c>
      <c r="BL48" s="28">
        <f>COUNTIF(D48:AL48,18)</f>
        <v>0</v>
      </c>
      <c r="BM48" s="28">
        <f>COUNTIF(D48:AL48,19)</f>
        <v>0</v>
      </c>
      <c r="BN48" s="28">
        <f>COUNTIF(D48:AL48,20)</f>
        <v>0</v>
      </c>
      <c r="BO48" s="28">
        <f>COUNTIF(D48:AL48,21)</f>
        <v>0</v>
      </c>
      <c r="BP48" s="28">
        <f>COUNTIF(D48:AL48,22)</f>
        <v>0</v>
      </c>
      <c r="BQ48" s="28">
        <f>COUNTIF(D48:AL48,23)</f>
        <v>0</v>
      </c>
      <c r="BR48" s="28">
        <f>COUNTIF(D48:AL48,24)</f>
        <v>0</v>
      </c>
      <c r="BS48" s="28">
        <f>COUNTIF(D48:AL48,25)</f>
        <v>0</v>
      </c>
      <c r="BT48" s="28">
        <f>COUNTIF(D48:AL48,26)</f>
        <v>0</v>
      </c>
      <c r="BU48" s="28">
        <f>COUNTIF(D48:AL48,27)</f>
        <v>0</v>
      </c>
      <c r="BV48" s="28">
        <f>COUNTIF(D48:AL48,28)</f>
        <v>0</v>
      </c>
      <c r="BW48" s="28">
        <f>COUNTIF(D48:AL48,29)</f>
        <v>0</v>
      </c>
      <c r="BX48" s="28">
        <f>COUNTIF(D48:AL48,30)</f>
        <v>0</v>
      </c>
      <c r="BY48" s="28"/>
    </row>
    <row r="49" spans="1:77" ht="12.75">
      <c r="A49" s="30"/>
      <c r="B49" s="17" t="s">
        <v>64</v>
      </c>
      <c r="C49" s="27">
        <f>SUM(E49,G49,I49,K49,M49,O49,Q49,S49,U49,W49,Y49,AA49,AC49,AE49,AG49,AI49,AK49,AM49)</f>
        <v>0.4444444444444444</v>
      </c>
      <c r="D49" s="21">
        <v>11</v>
      </c>
      <c r="E49" s="8">
        <f>(19-D49)/18</f>
        <v>0.4444444444444444</v>
      </c>
      <c r="F49" s="23"/>
      <c r="G49" s="8"/>
      <c r="H49" s="23"/>
      <c r="I49" s="8"/>
      <c r="J49" s="23"/>
      <c r="K49" s="8"/>
      <c r="L49" s="23"/>
      <c r="M49" s="8"/>
      <c r="N49" s="23"/>
      <c r="O49" s="8"/>
      <c r="P49" s="23"/>
      <c r="Q49" s="8"/>
      <c r="R49" s="23"/>
      <c r="S49" s="8"/>
      <c r="T49" s="23"/>
      <c r="U49" s="8"/>
      <c r="V49" s="21"/>
      <c r="W49" s="8"/>
      <c r="X49" s="23"/>
      <c r="Y49" s="8"/>
      <c r="Z49" s="23"/>
      <c r="AA49" s="35"/>
      <c r="AB49" s="23"/>
      <c r="AC49" s="8"/>
      <c r="AD49" s="23"/>
      <c r="AE49" s="8"/>
      <c r="AF49" s="23"/>
      <c r="AG49" s="6"/>
      <c r="AH49" s="23"/>
      <c r="AI49" s="6"/>
      <c r="AJ49" s="23"/>
      <c r="AK49" s="6"/>
      <c r="AL49" s="23"/>
      <c r="AM49" s="8"/>
      <c r="AN49" s="12"/>
      <c r="AO49" s="45">
        <f>COUNT(D49,F49,H49,J49,L49,N49,P49,R49,T49,V49,X49,Z49,AB49,AD49,AF49,AH49,AJ49,AL49)</f>
        <v>1</v>
      </c>
      <c r="AP49" s="31">
        <f>MIN(E49,G49,I49,K49,M49,O49,Q49,S49,U49,W49,Y49,AA49,AC49,AE49,AG49,AI49,AK49,AM49)</f>
        <v>0.4444444444444444</v>
      </c>
      <c r="AQ49" s="32">
        <f>C49/AO49</f>
        <v>0.4444444444444444</v>
      </c>
      <c r="AR49" s="31">
        <f>MAX(E49,G49,I49,K49,M49,O49,Q49,S49,U49,W49,Y49,AA49,AC49,AE49,AG49,AI49,AK49,AM49)</f>
        <v>0.4444444444444444</v>
      </c>
      <c r="AS49" s="33">
        <f>(AR49/AP49)^(1/AO49)</f>
        <v>1</v>
      </c>
      <c r="AT49" s="34">
        <f>MEDIAN(D49,F49,H49,J49,L49,N49,P49,R49,T49,V49,X49,Z49,AB49,AD49,AF49,AH49,AJ49,AL49)</f>
        <v>11</v>
      </c>
      <c r="AU49" s="28">
        <f>COUNTIF(D49:AL49,1)/2</f>
        <v>0</v>
      </c>
      <c r="AV49" s="28">
        <f>COUNTIF(D49:AL49,2)</f>
        <v>0</v>
      </c>
      <c r="AW49" s="28">
        <f>COUNTIF(D49:AL49,3)</f>
        <v>0</v>
      </c>
      <c r="AX49" s="28">
        <f>COUNTIF(D49:AL49,4)</f>
        <v>0</v>
      </c>
      <c r="AY49" s="28">
        <f>COUNTIF(D49:AL49,5)</f>
        <v>0</v>
      </c>
      <c r="AZ49" s="28">
        <f>COUNTIF(D49:AL49,6)</f>
        <v>0</v>
      </c>
      <c r="BA49" s="28">
        <f>COUNTIF(D49:AL49,7)</f>
        <v>0</v>
      </c>
      <c r="BB49" s="28">
        <f>COUNTIF(D49:AL49,8)</f>
        <v>0</v>
      </c>
      <c r="BC49" s="28">
        <f>COUNTIF(D49:AL49,9)</f>
        <v>0</v>
      </c>
      <c r="BD49" s="28">
        <f>COUNTIF(D49:AL49,10)</f>
        <v>0</v>
      </c>
      <c r="BE49" s="46">
        <f>COUNTIF(D49:AL49,11)</f>
        <v>1</v>
      </c>
      <c r="BF49" s="28">
        <f>COUNTIF(D49:AL49,12)</f>
        <v>0</v>
      </c>
      <c r="BG49" s="28">
        <f>COUNTIF(D49:AL49,13)</f>
        <v>0</v>
      </c>
      <c r="BH49" s="28">
        <f>COUNTIF(D49:AL49,14)</f>
        <v>0</v>
      </c>
      <c r="BI49" s="28">
        <f>COUNTIF(D49:AL49,15)</f>
        <v>0</v>
      </c>
      <c r="BJ49" s="28">
        <f>COUNTIF(D49:AL49,16)</f>
        <v>0</v>
      </c>
      <c r="BK49" s="28">
        <f>COUNTIF(D49:AL49,17)</f>
        <v>0</v>
      </c>
      <c r="BL49" s="28">
        <f>COUNTIF(D49:AL49,18)</f>
        <v>0</v>
      </c>
      <c r="BM49" s="28">
        <f>COUNTIF(D49:AL49,19)</f>
        <v>0</v>
      </c>
      <c r="BN49" s="28">
        <f>COUNTIF(D49:AL49,20)</f>
        <v>0</v>
      </c>
      <c r="BO49" s="28">
        <f>COUNTIF(D49:AL49,21)</f>
        <v>0</v>
      </c>
      <c r="BP49" s="28">
        <f>COUNTIF(D49:AL49,22)</f>
        <v>0</v>
      </c>
      <c r="BQ49" s="28">
        <f>COUNTIF(D49:AL49,23)</f>
        <v>0</v>
      </c>
      <c r="BR49" s="28">
        <f>COUNTIF(D49:AL49,24)</f>
        <v>0</v>
      </c>
      <c r="BS49" s="28">
        <f>COUNTIF(D49:AL49,25)</f>
        <v>0</v>
      </c>
      <c r="BT49" s="28">
        <f>COUNTIF(D49:AL49,26)</f>
        <v>0</v>
      </c>
      <c r="BU49" s="28">
        <f>COUNTIF(D49:AL49,27)</f>
        <v>0</v>
      </c>
      <c r="BV49" s="28">
        <f>COUNTIF(D49:AL49,28)</f>
        <v>0</v>
      </c>
      <c r="BW49" s="28">
        <f>COUNTIF(D49:AL49,29)</f>
        <v>0</v>
      </c>
      <c r="BX49" s="28">
        <f>COUNTIF(D49:AL49,30)</f>
        <v>0</v>
      </c>
      <c r="BY49" s="28"/>
    </row>
    <row r="50" spans="1:77" ht="12.75">
      <c r="A50" s="30"/>
      <c r="B50" s="17" t="s">
        <v>99</v>
      </c>
      <c r="C50" s="27">
        <f>SUM(E50,G50,I50,K50,M50,O50,Q50,S50,U50,W50,Y50,AA50,AC50,AE50,AG50,AI50,AK50,AM50)</f>
        <v>0.4444444444444444</v>
      </c>
      <c r="D50" s="21"/>
      <c r="E50" s="8"/>
      <c r="F50" s="23"/>
      <c r="G50" s="8"/>
      <c r="H50" s="23"/>
      <c r="I50" s="8"/>
      <c r="J50" s="23"/>
      <c r="K50" s="8"/>
      <c r="L50" s="23"/>
      <c r="M50" s="8"/>
      <c r="N50" s="23"/>
      <c r="O50" s="8"/>
      <c r="P50" s="23"/>
      <c r="Q50" s="8"/>
      <c r="R50" s="23">
        <v>6</v>
      </c>
      <c r="S50" s="8">
        <f>(10-R50)/9</f>
        <v>0.4444444444444444</v>
      </c>
      <c r="T50" s="23"/>
      <c r="U50" s="8"/>
      <c r="V50" s="21"/>
      <c r="W50" s="8"/>
      <c r="X50" s="23"/>
      <c r="Y50" s="8"/>
      <c r="Z50" s="23"/>
      <c r="AA50" s="35"/>
      <c r="AB50" s="23"/>
      <c r="AC50" s="8"/>
      <c r="AD50" s="23"/>
      <c r="AE50" s="8"/>
      <c r="AF50" s="23"/>
      <c r="AG50" s="6"/>
      <c r="AH50" s="23"/>
      <c r="AI50" s="6"/>
      <c r="AJ50" s="23"/>
      <c r="AK50" s="6"/>
      <c r="AL50" s="23"/>
      <c r="AM50" s="8"/>
      <c r="AN50" s="12"/>
      <c r="AO50" s="45">
        <f>COUNT(D50,F50,H50,J50,L50,N50,P50,R50,T50,V50,X50,Z50,AB50,AD50,AF50,AH50,AJ50,AL50)</f>
        <v>1</v>
      </c>
      <c r="AP50" s="31">
        <f>MIN(E50,G50,I50,K50,M50,O50,Q50,S50,U50,W50,Y50,AA50,AC50,AE50,AG50,AI50,AK50,AM50)</f>
        <v>0.4444444444444444</v>
      </c>
      <c r="AQ50" s="32">
        <f>C50/AO50</f>
        <v>0.4444444444444444</v>
      </c>
      <c r="AR50" s="31">
        <f>MAX(E50,G50,I50,K50,M50,O50,Q50,S50,U50,W50,Y50,AA50,AC50,AE50,AG50,AI50,AK50,AM50)</f>
        <v>0.4444444444444444</v>
      </c>
      <c r="AS50" s="33">
        <f>(AR50/AP50)^(1/AO50)</f>
        <v>1</v>
      </c>
      <c r="AT50" s="34">
        <f>MEDIAN(D50,F50,H50,J50,L50,N50,P50,R50,T50,V50,X50,Z50,AB50,AD50,AF50,AH50,AJ50,AL50)</f>
        <v>6</v>
      </c>
      <c r="AU50" s="28">
        <f>COUNTIF(D50:AL50,1)/2</f>
        <v>0</v>
      </c>
      <c r="AV50" s="28">
        <f>COUNTIF(D50:AL50,2)</f>
        <v>0</v>
      </c>
      <c r="AW50" s="28">
        <f>COUNTIF(D50:AL50,3)</f>
        <v>0</v>
      </c>
      <c r="AX50" s="28">
        <f>COUNTIF(D50:AL50,4)</f>
        <v>0</v>
      </c>
      <c r="AY50" s="28">
        <f>COUNTIF(D50:AL50,5)</f>
        <v>0</v>
      </c>
      <c r="AZ50" s="49">
        <f>COUNTIF(D50:AL50,6)</f>
        <v>1</v>
      </c>
      <c r="BA50" s="28">
        <f>COUNTIF(D50:AL50,7)</f>
        <v>0</v>
      </c>
      <c r="BB50" s="28">
        <f>COUNTIF(D50:AL50,8)</f>
        <v>0</v>
      </c>
      <c r="BC50" s="28">
        <f>COUNTIF(D50:AL50,9)</f>
        <v>0</v>
      </c>
      <c r="BD50" s="28">
        <f>COUNTIF(D50:AL50,10)</f>
        <v>0</v>
      </c>
      <c r="BE50" s="28">
        <f>COUNTIF(D50:AL50,11)</f>
        <v>0</v>
      </c>
      <c r="BF50" s="28">
        <f>COUNTIF(D50:AL50,12)</f>
        <v>0</v>
      </c>
      <c r="BG50" s="28">
        <f>COUNTIF(D50:AL50,13)</f>
        <v>0</v>
      </c>
      <c r="BH50" s="28">
        <f>COUNTIF(D50:AL50,14)</f>
        <v>0</v>
      </c>
      <c r="BI50" s="28">
        <f>COUNTIF(D50:AL50,15)</f>
        <v>0</v>
      </c>
      <c r="BJ50" s="28">
        <f>COUNTIF(D50:AL50,16)</f>
        <v>0</v>
      </c>
      <c r="BK50" s="28">
        <f>COUNTIF(D50:AL50,17)</f>
        <v>0</v>
      </c>
      <c r="BL50" s="28">
        <f>COUNTIF(D50:AL50,18)</f>
        <v>0</v>
      </c>
      <c r="BM50" s="28">
        <f>COUNTIF(D50:AL50,19)</f>
        <v>0</v>
      </c>
      <c r="BN50" s="28">
        <f>COUNTIF(D50:AL50,20)</f>
        <v>0</v>
      </c>
      <c r="BO50" s="28">
        <f>COUNTIF(D50:AL50,21)</f>
        <v>0</v>
      </c>
      <c r="BP50" s="28">
        <f>COUNTIF(D50:AL50,22)</f>
        <v>0</v>
      </c>
      <c r="BQ50" s="28">
        <f>COUNTIF(D50:AL50,23)</f>
        <v>0</v>
      </c>
      <c r="BR50" s="28">
        <f>COUNTIF(D50:AL50,24)</f>
        <v>0</v>
      </c>
      <c r="BS50" s="28">
        <f>COUNTIF(D50:AL50,25)</f>
        <v>0</v>
      </c>
      <c r="BT50" s="28">
        <f>COUNTIF(D50:AL50,26)</f>
        <v>0</v>
      </c>
      <c r="BU50" s="28">
        <f>COUNTIF(D50:AL50,27)</f>
        <v>0</v>
      </c>
      <c r="BV50" s="28">
        <f>COUNTIF(D50:AL50,28)</f>
        <v>0</v>
      </c>
      <c r="BW50" s="28">
        <f>COUNTIF(D50:AL50,29)</f>
        <v>0</v>
      </c>
      <c r="BX50" s="28">
        <f>COUNTIF(D50:AL50,30)</f>
        <v>0</v>
      </c>
      <c r="BY50" s="28"/>
    </row>
    <row r="51" spans="1:77" ht="12.75">
      <c r="A51" s="30"/>
      <c r="B51" s="17" t="s">
        <v>108</v>
      </c>
      <c r="C51" s="27">
        <f>SUM(E51,G51,I51,K51,M51,O51,Q51,S51,U51,W51,Y51,AA51,AC51,AE51,AG51,AI51,AK51,AM51)</f>
        <v>0.42424242424242425</v>
      </c>
      <c r="D51" s="21"/>
      <c r="E51" s="8"/>
      <c r="F51" s="23"/>
      <c r="G51" s="8"/>
      <c r="H51" s="23"/>
      <c r="I51" s="8"/>
      <c r="J51" s="23"/>
      <c r="K51" s="8"/>
      <c r="L51" s="23"/>
      <c r="M51" s="8"/>
      <c r="N51" s="23"/>
      <c r="O51" s="8"/>
      <c r="P51" s="23"/>
      <c r="Q51" s="8"/>
      <c r="R51" s="23"/>
      <c r="S51" s="8"/>
      <c r="T51" s="23">
        <v>20</v>
      </c>
      <c r="U51" s="8">
        <f>(34-T51)/33</f>
        <v>0.42424242424242425</v>
      </c>
      <c r="V51" s="21"/>
      <c r="W51" s="8"/>
      <c r="X51" s="23"/>
      <c r="Y51" s="8"/>
      <c r="Z51" s="23"/>
      <c r="AA51" s="35"/>
      <c r="AB51" s="23"/>
      <c r="AC51" s="8"/>
      <c r="AD51" s="23"/>
      <c r="AE51" s="8"/>
      <c r="AF51" s="23"/>
      <c r="AG51" s="6"/>
      <c r="AH51" s="23"/>
      <c r="AI51" s="6"/>
      <c r="AJ51" s="23"/>
      <c r="AK51" s="6"/>
      <c r="AL51" s="23"/>
      <c r="AM51" s="8"/>
      <c r="AN51" s="12"/>
      <c r="AO51" s="45">
        <f>COUNT(D51,F51,H51,J51,L51,N51,P51,R51,T51,V51,X51,Z51,AB51,AD51,AF51,AH51,AJ51,AL51)</f>
        <v>1</v>
      </c>
      <c r="AP51" s="31">
        <f>MIN(E51,G51,I51,K51,M51,O51,Q51,S51,U51,W51,Y51,AA51,AC51,AE51,AG51,AI51,AK51,AM51)</f>
        <v>0.42424242424242425</v>
      </c>
      <c r="AQ51" s="32">
        <f>C51/AO51</f>
        <v>0.42424242424242425</v>
      </c>
      <c r="AR51" s="31">
        <f>MAX(E51,G51,I51,K51,M51,O51,Q51,S51,U51,W51,Y51,AA51,AC51,AE51,AG51,AI51,AK51,AM51)</f>
        <v>0.42424242424242425</v>
      </c>
      <c r="AS51" s="33">
        <f>(AR51/AP51)^(1/AO51)</f>
        <v>1</v>
      </c>
      <c r="AT51" s="34">
        <f>MEDIAN(D51,F51,H51,J51,L51,N51,P51,R51,T51,V51,X51,Z51,AB51,AD51,AF51,AH51,AJ51,AL51)</f>
        <v>20</v>
      </c>
      <c r="AU51" s="28">
        <f>COUNTIF(D51:AL51,1)/2</f>
        <v>0</v>
      </c>
      <c r="AV51" s="28">
        <f>COUNTIF(D51:AL51,2)</f>
        <v>0</v>
      </c>
      <c r="AW51" s="28">
        <f>COUNTIF(D51:AL51,3)</f>
        <v>0</v>
      </c>
      <c r="AX51" s="28">
        <f>COUNTIF(D51:AL51,4)</f>
        <v>0</v>
      </c>
      <c r="AY51" s="28">
        <f>COUNTIF(D51:AL51,5)</f>
        <v>0</v>
      </c>
      <c r="AZ51" s="28">
        <f>COUNTIF(D51:AL51,6)</f>
        <v>0</v>
      </c>
      <c r="BA51" s="28">
        <f>COUNTIF(D51:AL51,7)</f>
        <v>0</v>
      </c>
      <c r="BB51" s="28">
        <f>COUNTIF(D51:AL51,8)</f>
        <v>0</v>
      </c>
      <c r="BC51" s="28">
        <f>COUNTIF(D51:AL51,9)</f>
        <v>0</v>
      </c>
      <c r="BD51" s="28">
        <f>COUNTIF(D51:AL51,10)</f>
        <v>0</v>
      </c>
      <c r="BE51" s="28">
        <f>COUNTIF(D51:AL51,11)</f>
        <v>0</v>
      </c>
      <c r="BF51" s="28">
        <f>COUNTIF(D51:AL51,12)</f>
        <v>0</v>
      </c>
      <c r="BG51" s="28">
        <f>COUNTIF(D51:AL51,13)</f>
        <v>0</v>
      </c>
      <c r="BH51" s="28">
        <f>COUNTIF(D51:AL51,14)</f>
        <v>0</v>
      </c>
      <c r="BI51" s="28">
        <f>COUNTIF(D51:AL51,15)</f>
        <v>0</v>
      </c>
      <c r="BJ51" s="28">
        <f>COUNTIF(D51:AL51,16)</f>
        <v>0</v>
      </c>
      <c r="BK51" s="28">
        <f>COUNTIF(D51:AL51,17)</f>
        <v>0</v>
      </c>
      <c r="BL51" s="28">
        <f>COUNTIF(D51:AL51,18)</f>
        <v>0</v>
      </c>
      <c r="BM51" s="28">
        <f>COUNTIF(D51:AL51,19)</f>
        <v>0</v>
      </c>
      <c r="BN51" s="56">
        <f>COUNTIF(D51:AL51,20)</f>
        <v>1</v>
      </c>
      <c r="BO51" s="28">
        <f>COUNTIF(D51:AL51,21)</f>
        <v>0</v>
      </c>
      <c r="BP51" s="28">
        <f>COUNTIF(D51:AL51,22)</f>
        <v>0</v>
      </c>
      <c r="BQ51" s="28">
        <f>COUNTIF(D51:AL51,23)</f>
        <v>0</v>
      </c>
      <c r="BR51" s="28">
        <f>COUNTIF(D51:AL51,24)</f>
        <v>0</v>
      </c>
      <c r="BS51" s="28">
        <f>COUNTIF(D51:AL51,25)</f>
        <v>0</v>
      </c>
      <c r="BT51" s="28">
        <f>COUNTIF(D51:AL51,26)</f>
        <v>0</v>
      </c>
      <c r="BU51" s="28">
        <f>COUNTIF(D51:AL51,27)</f>
        <v>0</v>
      </c>
      <c r="BV51" s="28">
        <f>COUNTIF(D51:AL51,28)</f>
        <v>0</v>
      </c>
      <c r="BW51" s="28">
        <f>COUNTIF(D51:AL51,29)</f>
        <v>0</v>
      </c>
      <c r="BX51" s="28">
        <f>COUNTIF(D51:AL51,30)</f>
        <v>0</v>
      </c>
      <c r="BY51" s="28"/>
    </row>
    <row r="52" spans="1:77" ht="12.75">
      <c r="A52" s="30"/>
      <c r="B52" s="17" t="s">
        <v>96</v>
      </c>
      <c r="C52" s="27">
        <f>SUM(E52,G52,I52,K52,M52,O52,Q52,S52,U52,W52,Y52,AA52,AC52,AE52,AG52,AI52,AK52,AM52)</f>
        <v>0.4</v>
      </c>
      <c r="D52" s="21"/>
      <c r="E52" s="8"/>
      <c r="F52" s="23"/>
      <c r="G52" s="8"/>
      <c r="H52" s="23"/>
      <c r="I52" s="8"/>
      <c r="J52" s="23"/>
      <c r="K52" s="8"/>
      <c r="L52" s="23"/>
      <c r="M52" s="8"/>
      <c r="N52" s="23">
        <v>7</v>
      </c>
      <c r="O52" s="8">
        <f>(11-N52)/10</f>
        <v>0.4</v>
      </c>
      <c r="P52" s="23"/>
      <c r="Q52" s="8"/>
      <c r="R52" s="23"/>
      <c r="S52" s="8"/>
      <c r="T52" s="23"/>
      <c r="U52" s="8"/>
      <c r="V52" s="21"/>
      <c r="W52" s="8"/>
      <c r="X52" s="23"/>
      <c r="Y52" s="8"/>
      <c r="Z52" s="23"/>
      <c r="AA52" s="35"/>
      <c r="AB52" s="23"/>
      <c r="AC52" s="8"/>
      <c r="AD52" s="23"/>
      <c r="AE52" s="8"/>
      <c r="AF52" s="23"/>
      <c r="AG52" s="6"/>
      <c r="AH52" s="23"/>
      <c r="AI52" s="6"/>
      <c r="AJ52" s="23"/>
      <c r="AK52" s="6"/>
      <c r="AL52" s="23"/>
      <c r="AM52" s="8"/>
      <c r="AN52" s="12"/>
      <c r="AO52" s="45">
        <f>COUNT(D52,F52,H52,J52,L52,N52,P52,R52,T52,V52,X52,Z52,AB52,AD52,AF52,AH52,AJ52,AL52)</f>
        <v>1</v>
      </c>
      <c r="AP52" s="31">
        <f>MIN(E52,G52,I52,K52,M52,O52,Q52,S52,U52,W52,Y52,AA52,AC52,AE52,AG52,AI52,AK52,AM52)</f>
        <v>0.4</v>
      </c>
      <c r="AQ52" s="32">
        <f>C52/AO52</f>
        <v>0.4</v>
      </c>
      <c r="AR52" s="31">
        <f>MAX(E52,G52,I52,K52,M52,O52,Q52,S52,U52,W52,Y52,AA52,AC52,AE52,AG52,AI52,AK52,AM52)</f>
        <v>0.4</v>
      </c>
      <c r="AS52" s="33">
        <f>(AR52/AP52)^(1/AO52)</f>
        <v>1</v>
      </c>
      <c r="AT52" s="34">
        <f>MEDIAN(D52,F52,H52,J52,L52,N52,P52,R52,T52,V52,X52,Z52,AB52,AD52,AF52,AH52,AJ52,AL52)</f>
        <v>7</v>
      </c>
      <c r="AU52" s="28">
        <f>COUNTIF(D52:AL52,1)/2</f>
        <v>0</v>
      </c>
      <c r="AV52" s="28">
        <f>COUNTIF(D52:AL52,2)</f>
        <v>0</v>
      </c>
      <c r="AW52" s="28">
        <f>COUNTIF(D52:AL52,3)</f>
        <v>0</v>
      </c>
      <c r="AX52" s="28">
        <f>COUNTIF(D52:AL52,4)</f>
        <v>0</v>
      </c>
      <c r="AY52" s="28">
        <f>COUNTIF(D52:AL52,5)</f>
        <v>0</v>
      </c>
      <c r="AZ52" s="28">
        <f>COUNTIF(D52:AL52,6)</f>
        <v>0</v>
      </c>
      <c r="BA52" s="49">
        <f>COUNTIF(D52:AL52,7)</f>
        <v>1</v>
      </c>
      <c r="BB52" s="28">
        <f>COUNTIF(D52:AL52,8)</f>
        <v>0</v>
      </c>
      <c r="BC52" s="28">
        <f>COUNTIF(D52:AL52,9)</f>
        <v>0</v>
      </c>
      <c r="BD52" s="28">
        <f>COUNTIF(D52:AL52,10)</f>
        <v>0</v>
      </c>
      <c r="BE52" s="28">
        <f>COUNTIF(D52:AL52,11)</f>
        <v>0</v>
      </c>
      <c r="BF52" s="28">
        <f>COUNTIF(D52:AL52,12)</f>
        <v>0</v>
      </c>
      <c r="BG52" s="28">
        <f>COUNTIF(D52:AL52,13)</f>
        <v>0</v>
      </c>
      <c r="BH52" s="28">
        <f>COUNTIF(D52:AL52,14)</f>
        <v>0</v>
      </c>
      <c r="BI52" s="28">
        <f>COUNTIF(D52:AL52,15)</f>
        <v>0</v>
      </c>
      <c r="BJ52" s="28">
        <f>COUNTIF(D52:AL52,16)</f>
        <v>0</v>
      </c>
      <c r="BK52" s="28">
        <f>COUNTIF(D52:AL52,17)</f>
        <v>0</v>
      </c>
      <c r="BL52" s="28">
        <f>COUNTIF(D52:AL52,18)</f>
        <v>0</v>
      </c>
      <c r="BM52" s="28">
        <f>COUNTIF(D52:AL52,19)</f>
        <v>0</v>
      </c>
      <c r="BN52" s="28">
        <f>COUNTIF(D52:AL52,20)</f>
        <v>0</v>
      </c>
      <c r="BO52" s="28">
        <f>COUNTIF(D52:AL52,21)</f>
        <v>0</v>
      </c>
      <c r="BP52" s="28">
        <f>COUNTIF(D52:AL52,22)</f>
        <v>0</v>
      </c>
      <c r="BQ52" s="28">
        <f>COUNTIF(D52:AL52,23)</f>
        <v>0</v>
      </c>
      <c r="BR52" s="28">
        <f>COUNTIF(D52:AL52,24)</f>
        <v>0</v>
      </c>
      <c r="BS52" s="28">
        <f>COUNTIF(D52:AL52,25)</f>
        <v>0</v>
      </c>
      <c r="BT52" s="28">
        <f>COUNTIF(D52:AL52,26)</f>
        <v>0</v>
      </c>
      <c r="BU52" s="28">
        <f>COUNTIF(D52:AL52,27)</f>
        <v>0</v>
      </c>
      <c r="BV52" s="28">
        <f>COUNTIF(D52:AL52,28)</f>
        <v>0</v>
      </c>
      <c r="BW52" s="28">
        <f>COUNTIF(D52:AL52,29)</f>
        <v>0</v>
      </c>
      <c r="BX52" s="28">
        <f>COUNTIF(D52:AL52,30)</f>
        <v>0</v>
      </c>
      <c r="BY52" s="28"/>
    </row>
    <row r="53" spans="1:77" ht="12.75">
      <c r="A53" s="30">
        <v>23</v>
      </c>
      <c r="B53" s="54" t="s">
        <v>81</v>
      </c>
      <c r="C53" s="27">
        <f>SUM(E53,G53,I53,K53,M53,O53,Q53,S53,U53,W53,Y53,AA53,AC53,AE53,AG53,AI53,AK53,AM53)</f>
        <v>0.788888888888889</v>
      </c>
      <c r="D53" s="21">
        <v>12</v>
      </c>
      <c r="E53" s="8">
        <f>(19-D53)/18</f>
        <v>0.3888888888888889</v>
      </c>
      <c r="F53" s="23">
        <v>13</v>
      </c>
      <c r="G53" s="8">
        <f>(21-F53)/20</f>
        <v>0.4</v>
      </c>
      <c r="H53" s="23"/>
      <c r="I53" s="8"/>
      <c r="J53" s="23"/>
      <c r="K53" s="8"/>
      <c r="L53" s="23"/>
      <c r="M53" s="8"/>
      <c r="N53" s="23"/>
      <c r="O53" s="8"/>
      <c r="P53" s="23"/>
      <c r="Q53" s="8"/>
      <c r="R53" s="23"/>
      <c r="S53" s="8"/>
      <c r="T53" s="23"/>
      <c r="U53" s="8"/>
      <c r="V53" s="21"/>
      <c r="W53" s="8"/>
      <c r="X53" s="23"/>
      <c r="Y53" s="8"/>
      <c r="Z53" s="23"/>
      <c r="AA53" s="35"/>
      <c r="AB53" s="23"/>
      <c r="AC53" s="8"/>
      <c r="AD53" s="23"/>
      <c r="AE53" s="8"/>
      <c r="AF53" s="23"/>
      <c r="AG53" s="6"/>
      <c r="AH53" s="23"/>
      <c r="AI53" s="6"/>
      <c r="AJ53" s="23"/>
      <c r="AK53" s="6"/>
      <c r="AL53" s="23"/>
      <c r="AM53" s="8"/>
      <c r="AN53" s="12"/>
      <c r="AO53" s="45">
        <f>COUNT(D53,F53,H53,J53,L53,N53,P53,R53,T53,V53,X53,Z53,AB53,AD53,AF53,AH53,AJ53,AL53)</f>
        <v>2</v>
      </c>
      <c r="AP53" s="47">
        <f>MIN(E53,G53,I53,K53,M53,O53,Q53,S53,U53,W53,Y53,AA53,AC53,AE53,AG53,AI53,AK53,AM53)</f>
        <v>0.3888888888888889</v>
      </c>
      <c r="AQ53" s="48">
        <f>C53/AO53</f>
        <v>0.3944444444444445</v>
      </c>
      <c r="AR53" s="47">
        <f>MAX(E53,G53,I53,K53,M53,O53,Q53,S53,U53,W53,Y53,AA53,AC53,AE53,AG53,AI53,AK53,AM53)</f>
        <v>0.4</v>
      </c>
      <c r="AS53" s="33">
        <f>(AR53/AP53)^(1/AO53)</f>
        <v>1.01418510567422</v>
      </c>
      <c r="AT53" s="34">
        <f>MEDIAN(D53,F53,H53,J53,L53,N53,P53,R53,T53,V53,X53,Z53,AB53,AD53,AF53,AH53,AJ53,AL53)</f>
        <v>12.5</v>
      </c>
      <c r="AU53" s="28">
        <f>COUNTIF(D53:AL53,1)/2</f>
        <v>0</v>
      </c>
      <c r="AV53" s="28">
        <f>COUNTIF(D53:AL53,2)</f>
        <v>0</v>
      </c>
      <c r="AW53" s="28">
        <f>COUNTIF(D53:AL53,3)</f>
        <v>0</v>
      </c>
      <c r="AX53" s="28">
        <f>COUNTIF(D53:AL53,4)</f>
        <v>0</v>
      </c>
      <c r="AY53" s="28">
        <f>COUNTIF(D53:AL53,5)</f>
        <v>0</v>
      </c>
      <c r="AZ53" s="28">
        <f>COUNTIF(D53:AL53,6)</f>
        <v>0</v>
      </c>
      <c r="BA53" s="28">
        <f>COUNTIF(D53:AL53,7)</f>
        <v>0</v>
      </c>
      <c r="BB53" s="28">
        <f>COUNTIF(D53:AL53,8)</f>
        <v>0</v>
      </c>
      <c r="BC53" s="28">
        <f>COUNTIF(D53:AL53,9)</f>
        <v>0</v>
      </c>
      <c r="BD53" s="28">
        <f>COUNTIF(D53:AL53,10)</f>
        <v>0</v>
      </c>
      <c r="BE53" s="28">
        <f>COUNTIF(D53:AL53,11)</f>
        <v>0</v>
      </c>
      <c r="BF53" s="46">
        <f>COUNTIF(D53:AL53,12)</f>
        <v>1</v>
      </c>
      <c r="BG53" s="46">
        <f>COUNTIF(D53:AL53,13)</f>
        <v>1</v>
      </c>
      <c r="BH53" s="28">
        <f>COUNTIF(D53:AL53,14)</f>
        <v>0</v>
      </c>
      <c r="BI53" s="28">
        <f>COUNTIF(D53:AL53,15)</f>
        <v>0</v>
      </c>
      <c r="BJ53" s="28">
        <f>COUNTIF(D53:AL53,16)</f>
        <v>0</v>
      </c>
      <c r="BK53" s="28">
        <f>COUNTIF(D53:AL53,17)</f>
        <v>0</v>
      </c>
      <c r="BL53" s="28">
        <f>COUNTIF(D53:AL53,18)</f>
        <v>0</v>
      </c>
      <c r="BM53" s="28">
        <f>COUNTIF(D53:AL53,19)</f>
        <v>0</v>
      </c>
      <c r="BN53" s="28">
        <f>COUNTIF(D53:AL53,20)</f>
        <v>0</v>
      </c>
      <c r="BO53" s="28">
        <f>COUNTIF(D53:AL53,21)</f>
        <v>0</v>
      </c>
      <c r="BP53" s="28">
        <f>COUNTIF(D53:AL53,22)</f>
        <v>0</v>
      </c>
      <c r="BQ53" s="28">
        <f>COUNTIF(D53:AL53,23)</f>
        <v>0</v>
      </c>
      <c r="BR53" s="28">
        <f>COUNTIF(D53:AL53,24)</f>
        <v>0</v>
      </c>
      <c r="BS53" s="28">
        <f>COUNTIF(D53:AL53,25)</f>
        <v>0</v>
      </c>
      <c r="BT53" s="28">
        <f>COUNTIF(D53:AL53,26)</f>
        <v>0</v>
      </c>
      <c r="BU53" s="28">
        <f>COUNTIF(D53:AL53,27)</f>
        <v>0</v>
      </c>
      <c r="BV53" s="28">
        <f>COUNTIF(D53:AL53,28)</f>
        <v>0</v>
      </c>
      <c r="BW53" s="28">
        <f>COUNTIF(D53:AL53,29)</f>
        <v>0</v>
      </c>
      <c r="BX53" s="28">
        <f>COUNTIF(D53:AL53,30)</f>
        <v>0</v>
      </c>
      <c r="BY53" s="28"/>
    </row>
    <row r="54" spans="1:77" ht="12.75">
      <c r="A54" s="30">
        <v>13</v>
      </c>
      <c r="B54" s="54" t="s">
        <v>51</v>
      </c>
      <c r="C54" s="27">
        <f>SUM(E54,G54,I54,K54,M54,O54,Q54,S54,U54,W54,Y54,AA54,AC54,AE54,AG54,AI54,AK54,AM54)</f>
        <v>1.5265151515151516</v>
      </c>
      <c r="D54" s="21"/>
      <c r="E54" s="8"/>
      <c r="F54" s="23"/>
      <c r="G54" s="8"/>
      <c r="H54" s="23">
        <v>8</v>
      </c>
      <c r="I54" s="8">
        <f>(13-H54)/12</f>
        <v>0.4166666666666667</v>
      </c>
      <c r="J54" s="23">
        <v>7</v>
      </c>
      <c r="K54" s="8">
        <f>(17-J54)/16</f>
        <v>0.625</v>
      </c>
      <c r="L54" s="23">
        <v>9</v>
      </c>
      <c r="M54" s="8">
        <f>(13-L54)/12</f>
        <v>0.3333333333333333</v>
      </c>
      <c r="N54" s="23"/>
      <c r="O54" s="8"/>
      <c r="P54" s="23"/>
      <c r="Q54" s="8"/>
      <c r="R54" s="23"/>
      <c r="S54" s="8"/>
      <c r="T54" s="23">
        <v>29</v>
      </c>
      <c r="U54" s="8">
        <f>(34-T54)/33</f>
        <v>0.15151515151515152</v>
      </c>
      <c r="V54" s="21"/>
      <c r="W54" s="8"/>
      <c r="X54" s="23"/>
      <c r="Y54" s="8"/>
      <c r="Z54" s="23"/>
      <c r="AA54" s="35"/>
      <c r="AB54" s="23"/>
      <c r="AC54" s="8"/>
      <c r="AD54" s="23"/>
      <c r="AE54" s="8"/>
      <c r="AF54" s="23"/>
      <c r="AG54" s="6"/>
      <c r="AH54" s="23"/>
      <c r="AI54" s="6"/>
      <c r="AJ54" s="23"/>
      <c r="AK54" s="6"/>
      <c r="AL54" s="23"/>
      <c r="AM54" s="8"/>
      <c r="AN54" s="12"/>
      <c r="AO54" s="45">
        <f>COUNT(D54,F54,H54,J54,L54,N54,P54,R54,T54,V54,X54,Z54,AB54,AD54,AF54,AH54,AJ54,AL54)</f>
        <v>4</v>
      </c>
      <c r="AP54" s="47">
        <f>MIN(E54,G54,I54,K54,M54,O54,Q54,S54,U54,W54,Y54,AA54,AC54,AE54,AG54,AI54,AK54,AM54)</f>
        <v>0.15151515151515152</v>
      </c>
      <c r="AQ54" s="48">
        <f>C54/AO54</f>
        <v>0.3816287878787879</v>
      </c>
      <c r="AR54" s="47">
        <f>MAX(E54,G54,I54,K54,M54,O54,Q54,S54,U54,W54,Y54,AA54,AC54,AE54,AG54,AI54,AK54,AM54)</f>
        <v>0.625</v>
      </c>
      <c r="AS54" s="52">
        <f>(AR54/AP54)^(1/AO54)</f>
        <v>1.4251349413858991</v>
      </c>
      <c r="AT54" s="53">
        <f>MEDIAN(D54,F54,H54,J54,L54,N54,P54,R54,T54,V54,X54,Z54,AB54,AD54,AF54,AH54,AJ54,AL54)</f>
        <v>8.5</v>
      </c>
      <c r="AU54" s="28">
        <f>COUNTIF(D54:AL54,1)/2</f>
        <v>0</v>
      </c>
      <c r="AV54" s="28">
        <f>COUNTIF(D54:AL54,2)</f>
        <v>0</v>
      </c>
      <c r="AW54" s="28">
        <f>COUNTIF(D54:AL54,3)</f>
        <v>0</v>
      </c>
      <c r="AX54" s="28">
        <f>COUNTIF(D54:AL54,4)</f>
        <v>0</v>
      </c>
      <c r="AY54" s="28">
        <f>COUNTIF(D54:AL54,5)</f>
        <v>0</v>
      </c>
      <c r="AZ54" s="28">
        <f>COUNTIF(D54:AL54,6)</f>
        <v>0</v>
      </c>
      <c r="BA54" s="49">
        <f>COUNTIF(D54:AL54,7)</f>
        <v>1</v>
      </c>
      <c r="BB54" s="49">
        <f>COUNTIF(D54:AL54,8)</f>
        <v>1</v>
      </c>
      <c r="BC54" s="49">
        <f>COUNTIF(D54:AL54,9)</f>
        <v>1</v>
      </c>
      <c r="BD54" s="28">
        <f>COUNTIF(D54:AL54,10)</f>
        <v>0</v>
      </c>
      <c r="BE54" s="28">
        <f>COUNTIF(D54:AL54,11)</f>
        <v>0</v>
      </c>
      <c r="BF54" s="28">
        <f>COUNTIF(D54:AL54,12)</f>
        <v>0</v>
      </c>
      <c r="BG54" s="28">
        <f>COUNTIF(D54:AL54,13)</f>
        <v>0</v>
      </c>
      <c r="BH54" s="28">
        <f>COUNTIF(D54:AL54,14)</f>
        <v>0</v>
      </c>
      <c r="BI54" s="28">
        <f>COUNTIF(D54:AL54,15)</f>
        <v>0</v>
      </c>
      <c r="BJ54" s="28">
        <f>COUNTIF(D54:AL54,16)</f>
        <v>0</v>
      </c>
      <c r="BK54" s="28">
        <f>COUNTIF(D54:AL54,17)</f>
        <v>0</v>
      </c>
      <c r="BL54" s="28">
        <f>COUNTIF(D54:AL54,18)</f>
        <v>0</v>
      </c>
      <c r="BM54" s="28">
        <f>COUNTIF(D54:AL54,19)</f>
        <v>0</v>
      </c>
      <c r="BN54" s="28">
        <f>COUNTIF(D54:AL54,20)</f>
        <v>0</v>
      </c>
      <c r="BO54" s="28">
        <f>COUNTIF(D54:AL54,21)</f>
        <v>0</v>
      </c>
      <c r="BP54" s="28">
        <f>COUNTIF(D54:AL54,22)</f>
        <v>0</v>
      </c>
      <c r="BQ54" s="28">
        <f>COUNTIF(D54:AL54,23)</f>
        <v>0</v>
      </c>
      <c r="BR54" s="28">
        <f>COUNTIF(D54:AL54,24)</f>
        <v>0</v>
      </c>
      <c r="BS54" s="28">
        <f>COUNTIF(D54:AL54,25)</f>
        <v>0</v>
      </c>
      <c r="BT54" s="28">
        <f>COUNTIF(D54:AL54,26)</f>
        <v>0</v>
      </c>
      <c r="BU54" s="28">
        <f>COUNTIF(D54:AL54,27)</f>
        <v>0</v>
      </c>
      <c r="BV54" s="28">
        <f>COUNTIF(D54:AL54,28)</f>
        <v>0</v>
      </c>
      <c r="BW54" s="56">
        <f>COUNTIF(D54:AL54,29)</f>
        <v>1</v>
      </c>
      <c r="BX54" s="28">
        <f>COUNTIF(D54:AL54,30)</f>
        <v>0</v>
      </c>
      <c r="BY54" s="28"/>
    </row>
    <row r="55" spans="1:77" ht="12.75">
      <c r="A55" s="30">
        <v>24</v>
      </c>
      <c r="B55" s="54" t="s">
        <v>80</v>
      </c>
      <c r="C55" s="27">
        <f>SUM(E55,G55,I55,K55,M55,O55,Q55,S55,U55,W55,Y55,AA55,AC55,AE55,AG55,AI55,AK55,AM55)</f>
        <v>0.75</v>
      </c>
      <c r="D55" s="21">
        <v>10</v>
      </c>
      <c r="E55" s="8">
        <f>(19-D55)/18</f>
        <v>0.5</v>
      </c>
      <c r="F55" s="23"/>
      <c r="G55" s="8"/>
      <c r="H55" s="23">
        <v>10</v>
      </c>
      <c r="I55" s="8">
        <f>(13-H55)/12</f>
        <v>0.25</v>
      </c>
      <c r="J55" s="23"/>
      <c r="K55" s="8"/>
      <c r="L55" s="23"/>
      <c r="M55" s="8"/>
      <c r="N55" s="23"/>
      <c r="O55" s="8"/>
      <c r="P55" s="23"/>
      <c r="Q55" s="8"/>
      <c r="R55" s="23"/>
      <c r="S55" s="8"/>
      <c r="T55" s="23"/>
      <c r="U55" s="8"/>
      <c r="V55" s="21"/>
      <c r="W55" s="8"/>
      <c r="X55" s="23"/>
      <c r="Y55" s="8"/>
      <c r="Z55" s="23"/>
      <c r="AA55" s="35"/>
      <c r="AB55" s="23"/>
      <c r="AC55" s="8"/>
      <c r="AD55" s="23"/>
      <c r="AE55" s="8"/>
      <c r="AF55" s="23"/>
      <c r="AG55" s="6"/>
      <c r="AH55" s="23"/>
      <c r="AI55" s="6"/>
      <c r="AJ55" s="23"/>
      <c r="AK55" s="6"/>
      <c r="AL55" s="23"/>
      <c r="AM55" s="8"/>
      <c r="AN55" s="12"/>
      <c r="AO55" s="45">
        <f>COUNT(D55,F55,H55,J55,L55,N55,P55,R55,T55,V55,X55,Z55,AB55,AD55,AF55,AH55,AJ55,AL55)</f>
        <v>2</v>
      </c>
      <c r="AP55" s="47">
        <f>MIN(E55,G55,I55,K55,M55,O55,Q55,S55,U55,W55,Y55,AA55,AC55,AE55,AG55,AI55,AK55,AM55)</f>
        <v>0.25</v>
      </c>
      <c r="AQ55" s="48">
        <f>C55/AO55</f>
        <v>0.375</v>
      </c>
      <c r="AR55" s="47">
        <f>MAX(E55,G55,I55,K55,M55,O55,Q55,S55,U55,W55,Y55,AA55,AC55,AE55,AG55,AI55,AK55,AM55)</f>
        <v>0.5</v>
      </c>
      <c r="AS55" s="33">
        <f>(AR55/AP55)^(1/AO55)</f>
        <v>1.4142135623730951</v>
      </c>
      <c r="AT55" s="34">
        <f>MEDIAN(D55,F55,H55,J55,L55,N55,P55,R55,T55,V55,X55,Z55,AB55,AD55,AF55,AH55,AJ55,AL55)</f>
        <v>10</v>
      </c>
      <c r="AU55" s="28">
        <f>COUNTIF(D55:AL55,1)/2</f>
        <v>0</v>
      </c>
      <c r="AV55" s="28">
        <f>COUNTIF(D55:AL55,2)</f>
        <v>0</v>
      </c>
      <c r="AW55" s="28">
        <f>COUNTIF(D55:AL55,3)</f>
        <v>0</v>
      </c>
      <c r="AX55" s="28">
        <f>COUNTIF(D55:AL55,4)</f>
        <v>0</v>
      </c>
      <c r="AY55" s="28">
        <f>COUNTIF(D55:AL55,5)</f>
        <v>0</v>
      </c>
      <c r="AZ55" s="28">
        <f>COUNTIF(D55:AL55,6)</f>
        <v>0</v>
      </c>
      <c r="BA55" s="28">
        <f>COUNTIF(D55:AL55,7)</f>
        <v>0</v>
      </c>
      <c r="BB55" s="28">
        <f>COUNTIF(D55:AL55,8)</f>
        <v>0</v>
      </c>
      <c r="BC55" s="28">
        <f>COUNTIF(D55:AL55,9)</f>
        <v>0</v>
      </c>
      <c r="BD55" s="49">
        <f>COUNTIF(D55:AL55,10)</f>
        <v>2</v>
      </c>
      <c r="BE55" s="28">
        <f>COUNTIF(D55:AL55,11)</f>
        <v>0</v>
      </c>
      <c r="BF55" s="28">
        <f>COUNTIF(D55:AL55,12)</f>
        <v>0</v>
      </c>
      <c r="BG55" s="28">
        <f>COUNTIF(D55:AL55,13)</f>
        <v>0</v>
      </c>
      <c r="BH55" s="28">
        <f>COUNTIF(D55:AL55,14)</f>
        <v>0</v>
      </c>
      <c r="BI55" s="28">
        <f>COUNTIF(D55:AL55,15)</f>
        <v>0</v>
      </c>
      <c r="BJ55" s="28">
        <f>COUNTIF(D55:AL55,16)</f>
        <v>0</v>
      </c>
      <c r="BK55" s="28">
        <f>COUNTIF(D55:AL55,17)</f>
        <v>0</v>
      </c>
      <c r="BL55" s="28">
        <f>COUNTIF(D55:AL55,18)</f>
        <v>0</v>
      </c>
      <c r="BM55" s="28">
        <f>COUNTIF(D55:AL55,19)</f>
        <v>0</v>
      </c>
      <c r="BN55" s="28">
        <f>COUNTIF(D55:AL55,20)</f>
        <v>0</v>
      </c>
      <c r="BO55" s="28">
        <f>COUNTIF(D55:AL55,21)</f>
        <v>0</v>
      </c>
      <c r="BP55" s="28">
        <f>COUNTIF(D55:AL55,22)</f>
        <v>0</v>
      </c>
      <c r="BQ55" s="28">
        <f>COUNTIF(D55:AL55,23)</f>
        <v>0</v>
      </c>
      <c r="BR55" s="28">
        <f>COUNTIF(D55:AL55,24)</f>
        <v>0</v>
      </c>
      <c r="BS55" s="28">
        <f>COUNTIF(D55:AL55,25)</f>
        <v>0</v>
      </c>
      <c r="BT55" s="28">
        <f>COUNTIF(D55:AL55,26)</f>
        <v>0</v>
      </c>
      <c r="BU55" s="28">
        <f>COUNTIF(D55:AL55,27)</f>
        <v>0</v>
      </c>
      <c r="BV55" s="28">
        <f>COUNTIF(D55:AL55,28)</f>
        <v>0</v>
      </c>
      <c r="BW55" s="28">
        <f>COUNTIF(D55:AL55,29)</f>
        <v>0</v>
      </c>
      <c r="BX55" s="28">
        <f>COUNTIF(D55:AL55,30)</f>
        <v>0</v>
      </c>
      <c r="BY55" s="28"/>
    </row>
    <row r="56" spans="1:77" ht="12.75">
      <c r="A56" s="30"/>
      <c r="B56" s="54" t="s">
        <v>109</v>
      </c>
      <c r="C56" s="27">
        <f>SUM(E56,G56,I56,K56,M56,O56,Q56,S56,U56,W56,Y56,AA56,AC56,AE56,AG56,AI56,AK56,AM56)</f>
        <v>0.36363636363636365</v>
      </c>
      <c r="D56" s="21"/>
      <c r="E56" s="8"/>
      <c r="F56" s="23"/>
      <c r="G56" s="8"/>
      <c r="H56" s="23"/>
      <c r="I56" s="8"/>
      <c r="J56" s="23"/>
      <c r="K56" s="8"/>
      <c r="L56" s="23"/>
      <c r="M56" s="8"/>
      <c r="N56" s="23"/>
      <c r="O56" s="8"/>
      <c r="P56" s="23"/>
      <c r="Q56" s="8"/>
      <c r="R56" s="23"/>
      <c r="S56" s="8"/>
      <c r="T56" s="23">
        <v>22</v>
      </c>
      <c r="U56" s="8">
        <f>(34-T56)/33</f>
        <v>0.36363636363636365</v>
      </c>
      <c r="V56" s="21"/>
      <c r="W56" s="8"/>
      <c r="X56" s="23"/>
      <c r="Y56" s="8"/>
      <c r="Z56" s="23"/>
      <c r="AA56" s="35"/>
      <c r="AB56" s="23"/>
      <c r="AC56" s="8"/>
      <c r="AD56" s="23"/>
      <c r="AE56" s="8"/>
      <c r="AF56" s="23"/>
      <c r="AG56" s="6"/>
      <c r="AH56" s="23"/>
      <c r="AI56" s="6"/>
      <c r="AJ56" s="23"/>
      <c r="AK56" s="6"/>
      <c r="AL56" s="23"/>
      <c r="AM56" s="8"/>
      <c r="AN56" s="12"/>
      <c r="AO56" s="45">
        <f>COUNT(D56,F56,H56,J56,L56,N56,P56,R56,T56,V56,X56,Z56,AB56,AD56,AF56,AH56,AJ56,AL56)</f>
        <v>1</v>
      </c>
      <c r="AP56" s="31">
        <f>MIN(E56,G56,I56,K56,M56,O56,Q56,S56,U56,W56,Y56,AA56,AC56,AE56,AG56,AI56,AK56,AM56)</f>
        <v>0.36363636363636365</v>
      </c>
      <c r="AQ56" s="32">
        <f>C56/AO56</f>
        <v>0.36363636363636365</v>
      </c>
      <c r="AR56" s="31">
        <f>MAX(E56,G56,I56,K56,M56,O56,Q56,S56,U56,W56,Y56,AA56,AC56,AE56,AG56,AI56,AK56,AM56)</f>
        <v>0.36363636363636365</v>
      </c>
      <c r="AS56" s="33">
        <f>(AR56/AP56)^(1/AO56)</f>
        <v>1</v>
      </c>
      <c r="AT56" s="34">
        <f>MEDIAN(D56,F56,H56,J56,L56,N56,P56,R56,T56,V56,X56,Z56,AB56,AD56,AF56,AH56,AJ56,AL56)</f>
        <v>22</v>
      </c>
      <c r="AU56" s="28">
        <f>COUNTIF(D56:AL56,1)/2</f>
        <v>0</v>
      </c>
      <c r="AV56" s="28">
        <f>COUNTIF(D56:AL56,2)</f>
        <v>0</v>
      </c>
      <c r="AW56" s="28">
        <f>COUNTIF(D56:AL56,3)</f>
        <v>0</v>
      </c>
      <c r="AX56" s="28">
        <f>COUNTIF(D56:AL56,4)</f>
        <v>0</v>
      </c>
      <c r="AY56" s="28">
        <f>COUNTIF(D56:AL56,5)</f>
        <v>0</v>
      </c>
      <c r="AZ56" s="28">
        <f>COUNTIF(D56:AL56,6)</f>
        <v>0</v>
      </c>
      <c r="BA56" s="28">
        <f>COUNTIF(D56:AL56,7)</f>
        <v>0</v>
      </c>
      <c r="BB56" s="28">
        <f>COUNTIF(D56:AL56,8)</f>
        <v>0</v>
      </c>
      <c r="BC56" s="28">
        <f>COUNTIF(D56:AL56,9)</f>
        <v>0</v>
      </c>
      <c r="BD56" s="28">
        <f>COUNTIF(D56:AL56,10)</f>
        <v>0</v>
      </c>
      <c r="BE56" s="28">
        <f>COUNTIF(D56:AL56,11)</f>
        <v>0</v>
      </c>
      <c r="BF56" s="28">
        <f>COUNTIF(D56:AL56,12)</f>
        <v>0</v>
      </c>
      <c r="BG56" s="28">
        <f>COUNTIF(D56:AL56,13)</f>
        <v>0</v>
      </c>
      <c r="BH56" s="28">
        <f>COUNTIF(D56:AL56,14)</f>
        <v>0</v>
      </c>
      <c r="BI56" s="28">
        <f>COUNTIF(D56:AL56,15)</f>
        <v>0</v>
      </c>
      <c r="BJ56" s="28">
        <f>COUNTIF(D56:AL56,16)</f>
        <v>0</v>
      </c>
      <c r="BK56" s="28">
        <f>COUNTIF(D56:AL56,17)</f>
        <v>0</v>
      </c>
      <c r="BL56" s="28">
        <f>COUNTIF(D56:AL56,18)</f>
        <v>0</v>
      </c>
      <c r="BM56" s="28">
        <f>COUNTIF(D56:AL56,19)</f>
        <v>0</v>
      </c>
      <c r="BN56" s="28">
        <f>COUNTIF(D56:AL56,20)</f>
        <v>0</v>
      </c>
      <c r="BO56" s="28">
        <f>COUNTIF(D56:AL56,21)</f>
        <v>0</v>
      </c>
      <c r="BP56" s="56">
        <f>COUNTIF(D56:AL56,22)</f>
        <v>1</v>
      </c>
      <c r="BQ56" s="28">
        <f>COUNTIF(D56:AL56,23)</f>
        <v>0</v>
      </c>
      <c r="BR56" s="28">
        <f>COUNTIF(D56:AL56,24)</f>
        <v>0</v>
      </c>
      <c r="BS56" s="28">
        <f>COUNTIF(D56:AL56,25)</f>
        <v>0</v>
      </c>
      <c r="BT56" s="28">
        <f>COUNTIF(D56:AL56,26)</f>
        <v>0</v>
      </c>
      <c r="BU56" s="28">
        <f>COUNTIF(D56:AL56,27)</f>
        <v>0</v>
      </c>
      <c r="BV56" s="28">
        <f>COUNTIF(D56:AL56,28)</f>
        <v>0</v>
      </c>
      <c r="BW56" s="28">
        <f>COUNTIF(D56:AL56,29)</f>
        <v>0</v>
      </c>
      <c r="BX56" s="28">
        <f>COUNTIF(D56:AL56,30)</f>
        <v>0</v>
      </c>
      <c r="BY56" s="28"/>
    </row>
    <row r="57" spans="1:77" ht="12.75">
      <c r="A57" s="30"/>
      <c r="B57" s="54" t="s">
        <v>110</v>
      </c>
      <c r="C57" s="27">
        <f>SUM(E57,G57,I57,K57,M57,O57,Q57,S57,U57,W57,Y57,AA57,AC57,AE57,AG57,AI57,AK57,AM57)</f>
        <v>0.3333333333333333</v>
      </c>
      <c r="D57" s="21"/>
      <c r="E57" s="8"/>
      <c r="F57" s="23"/>
      <c r="G57" s="8"/>
      <c r="H57" s="23"/>
      <c r="I57" s="8"/>
      <c r="J57" s="23"/>
      <c r="K57" s="8"/>
      <c r="L57" s="23"/>
      <c r="M57" s="8"/>
      <c r="N57" s="23"/>
      <c r="O57" s="8"/>
      <c r="P57" s="23"/>
      <c r="Q57" s="8"/>
      <c r="R57" s="23"/>
      <c r="S57" s="8"/>
      <c r="T57" s="23">
        <v>23</v>
      </c>
      <c r="U57" s="8">
        <f>(34-T57)/33</f>
        <v>0.3333333333333333</v>
      </c>
      <c r="V57" s="21"/>
      <c r="W57" s="8"/>
      <c r="X57" s="23"/>
      <c r="Y57" s="8"/>
      <c r="Z57" s="23"/>
      <c r="AA57" s="35"/>
      <c r="AB57" s="23"/>
      <c r="AC57" s="8"/>
      <c r="AD57" s="23"/>
      <c r="AE57" s="8"/>
      <c r="AF57" s="23"/>
      <c r="AG57" s="6"/>
      <c r="AH57" s="23"/>
      <c r="AI57" s="6"/>
      <c r="AJ57" s="23"/>
      <c r="AK57" s="6"/>
      <c r="AL57" s="23"/>
      <c r="AM57" s="8"/>
      <c r="AN57" s="12"/>
      <c r="AO57" s="45">
        <f>COUNT(D57,F57,H57,J57,L57,N57,P57,R57,T57,V57,X57,Z57,AB57,AD57,AF57,AH57,AJ57,AL57)</f>
        <v>1</v>
      </c>
      <c r="AP57" s="31">
        <f>MIN(E57,G57,I57,K57,M57,O57,Q57,S57,U57,W57,Y57,AA57,AC57,AE57,AG57,AI57,AK57,AM57)</f>
        <v>0.3333333333333333</v>
      </c>
      <c r="AQ57" s="32">
        <f>C57/AO57</f>
        <v>0.3333333333333333</v>
      </c>
      <c r="AR57" s="31">
        <f>MAX(E57,G57,I57,K57,M57,O57,Q57,S57,U57,W57,Y57,AA57,AC57,AE57,AG57,AI57,AK57,AM57)</f>
        <v>0.3333333333333333</v>
      </c>
      <c r="AS57" s="33">
        <f>(AR57/AP57)^(1/AO57)</f>
        <v>1</v>
      </c>
      <c r="AT57" s="34">
        <f>MEDIAN(D57,F57,H57,J57,L57,N57,P57,R57,T57,V57,X57,Z57,AB57,AD57,AF57,AH57,AJ57,AL57)</f>
        <v>23</v>
      </c>
      <c r="AU57" s="28">
        <f>COUNTIF(D57:AL57,1)/2</f>
        <v>0</v>
      </c>
      <c r="AV57" s="28">
        <f>COUNTIF(D57:AL57,2)</f>
        <v>0</v>
      </c>
      <c r="AW57" s="28">
        <f>COUNTIF(D57:AL57,3)</f>
        <v>0</v>
      </c>
      <c r="AX57" s="28">
        <f>COUNTIF(D57:AL57,4)</f>
        <v>0</v>
      </c>
      <c r="AY57" s="28">
        <f>COUNTIF(D57:AL57,5)</f>
        <v>0</v>
      </c>
      <c r="AZ57" s="28">
        <f>COUNTIF(D57:AL57,6)</f>
        <v>0</v>
      </c>
      <c r="BA57" s="28">
        <f>COUNTIF(D57:AL57,7)</f>
        <v>0</v>
      </c>
      <c r="BB57" s="28">
        <f>COUNTIF(D57:AL57,8)</f>
        <v>0</v>
      </c>
      <c r="BC57" s="28">
        <f>COUNTIF(D57:AL57,9)</f>
        <v>0</v>
      </c>
      <c r="BD57" s="28">
        <f>COUNTIF(D57:AL57,10)</f>
        <v>0</v>
      </c>
      <c r="BE57" s="28">
        <f>COUNTIF(D57:AL57,11)</f>
        <v>0</v>
      </c>
      <c r="BF57" s="28">
        <f>COUNTIF(D57:AL57,12)</f>
        <v>0</v>
      </c>
      <c r="BG57" s="28">
        <f>COUNTIF(D57:AL57,13)</f>
        <v>0</v>
      </c>
      <c r="BH57" s="28">
        <f>COUNTIF(D57:AL57,14)</f>
        <v>0</v>
      </c>
      <c r="BI57" s="28">
        <f>COUNTIF(D57:AL57,15)</f>
        <v>0</v>
      </c>
      <c r="BJ57" s="28">
        <f>COUNTIF(D57:AL57,16)</f>
        <v>0</v>
      </c>
      <c r="BK57" s="28">
        <f>COUNTIF(D57:AL57,17)</f>
        <v>0</v>
      </c>
      <c r="BL57" s="28">
        <f>COUNTIF(D57:AL57,18)</f>
        <v>0</v>
      </c>
      <c r="BM57" s="28">
        <f>COUNTIF(D57:AL57,19)</f>
        <v>0</v>
      </c>
      <c r="BN57" s="28">
        <f>COUNTIF(D57:AL57,20)</f>
        <v>0</v>
      </c>
      <c r="BO57" s="28">
        <f>COUNTIF(D57:AL57,21)</f>
        <v>0</v>
      </c>
      <c r="BP57" s="28">
        <f>COUNTIF(D57:AL57,22)</f>
        <v>0</v>
      </c>
      <c r="BQ57" s="56">
        <f>COUNTIF(D57:AL57,23)</f>
        <v>1</v>
      </c>
      <c r="BR57" s="28">
        <f>COUNTIF(D57:AL57,24)</f>
        <v>0</v>
      </c>
      <c r="BS57" s="28">
        <f>COUNTIF(D57:AL57,25)</f>
        <v>0</v>
      </c>
      <c r="BT57" s="28">
        <f>COUNTIF(D57:AL57,26)</f>
        <v>0</v>
      </c>
      <c r="BU57" s="28">
        <f>COUNTIF(D57:AL57,27)</f>
        <v>0</v>
      </c>
      <c r="BV57" s="28">
        <f>COUNTIF(D57:AL57,28)</f>
        <v>0</v>
      </c>
      <c r="BW57" s="28">
        <f>COUNTIF(D57:AL57,29)</f>
        <v>0</v>
      </c>
      <c r="BX57" s="28">
        <f>COUNTIF(D57:AL57,30)</f>
        <v>0</v>
      </c>
      <c r="BY57" s="28"/>
    </row>
    <row r="58" spans="1:77" ht="12.75">
      <c r="A58" s="30">
        <v>25</v>
      </c>
      <c r="B58" s="17" t="s">
        <v>72</v>
      </c>
      <c r="C58" s="27">
        <f>SUM(E58,G58,I58,K58,M58,O58,Q58,S58,U58,W58,Y58,AA58,AC58,AE58,AG58,AI58,AK58,AM58)</f>
        <v>0.6545454545454545</v>
      </c>
      <c r="D58" s="20"/>
      <c r="E58" s="8"/>
      <c r="F58" s="23"/>
      <c r="G58" s="8"/>
      <c r="H58" s="23"/>
      <c r="I58" s="8"/>
      <c r="J58" s="23"/>
      <c r="K58" s="8"/>
      <c r="L58" s="23"/>
      <c r="M58" s="8"/>
      <c r="N58" s="23"/>
      <c r="O58" s="8"/>
      <c r="P58" s="23"/>
      <c r="Q58" s="8"/>
      <c r="R58" s="23"/>
      <c r="S58" s="8"/>
      <c r="T58" s="23">
        <v>19</v>
      </c>
      <c r="U58" s="8">
        <f>(34-T58)/33</f>
        <v>0.45454545454545453</v>
      </c>
      <c r="V58" s="21">
        <v>17</v>
      </c>
      <c r="W58" s="8">
        <f>(21-V58)/20</f>
        <v>0.2</v>
      </c>
      <c r="X58" s="23"/>
      <c r="Y58" s="8"/>
      <c r="Z58" s="23"/>
      <c r="AA58" s="35"/>
      <c r="AB58" s="23"/>
      <c r="AC58" s="8"/>
      <c r="AD58" s="23"/>
      <c r="AE58" s="8"/>
      <c r="AF58" s="23"/>
      <c r="AG58" s="6"/>
      <c r="AH58" s="23"/>
      <c r="AI58" s="6"/>
      <c r="AJ58" s="23"/>
      <c r="AK58" s="6"/>
      <c r="AL58" s="23"/>
      <c r="AM58" s="8"/>
      <c r="AN58" s="12"/>
      <c r="AO58" s="45">
        <f>COUNT(D58,F58,H58,J58,L58,N58,P58,R58,T58,V58,X58,Z58,AB58,AD58,AF58,AH58,AJ58,AL58)</f>
        <v>2</v>
      </c>
      <c r="AP58" s="47">
        <f>MIN(E58,G58,I58,K58,M58,O58,Q58,S58,U58,W58,Y58,AA58,AC58,AE58,AG58,AI58,AK58,AM58)</f>
        <v>0.2</v>
      </c>
      <c r="AQ58" s="48">
        <f>C58/AO58</f>
        <v>0.32727272727272727</v>
      </c>
      <c r="AR58" s="47">
        <f>MAX(E58,G58,I58,K58,M58,O58,Q58,S58,U58,W58,Y58,AA58,AC58,AE58,AG58,AI58,AK58,AM58)</f>
        <v>0.45454545454545453</v>
      </c>
      <c r="AS58" s="33">
        <f>(AR58/AP58)^(1/AO58)</f>
        <v>1.507556722888818</v>
      </c>
      <c r="AT58" s="34">
        <f>MEDIAN(D58,F58,H58,J58,L58,N58,P58,R58,T58,V58,X58,Z58,AB58,AD58,AF58,AH58,AJ58,AL58)</f>
        <v>18</v>
      </c>
      <c r="AU58" s="28">
        <f>COUNTIF(D58:AL58,1)/2</f>
        <v>0</v>
      </c>
      <c r="AV58" s="28">
        <f>COUNTIF(D58:AL58,2)</f>
        <v>0</v>
      </c>
      <c r="AW58" s="28">
        <f>COUNTIF(D58:AL58,3)</f>
        <v>0</v>
      </c>
      <c r="AX58" s="28">
        <f>COUNTIF(D58:AL58,4)</f>
        <v>0</v>
      </c>
      <c r="AY58" s="28">
        <f>COUNTIF(D58:AL58,5)</f>
        <v>0</v>
      </c>
      <c r="AZ58" s="28">
        <f>COUNTIF(D58:AL58,6)</f>
        <v>0</v>
      </c>
      <c r="BA58" s="28">
        <f>COUNTIF(D58:AL58,7)</f>
        <v>0</v>
      </c>
      <c r="BB58" s="28">
        <f>COUNTIF(D58:AL58,8)</f>
        <v>0</v>
      </c>
      <c r="BC58" s="28">
        <f>COUNTIF(D58:AL58,9)</f>
        <v>0</v>
      </c>
      <c r="BD58" s="28">
        <f>COUNTIF(D58:AL58,10)</f>
        <v>0</v>
      </c>
      <c r="BE58" s="28">
        <f>COUNTIF(D58:AL58,11)</f>
        <v>0</v>
      </c>
      <c r="BF58" s="28">
        <f>COUNTIF(D58:AL58,12)</f>
        <v>0</v>
      </c>
      <c r="BG58" s="28">
        <f>COUNTIF(D58:AL58,13)</f>
        <v>0</v>
      </c>
      <c r="BH58" s="28">
        <f>COUNTIF(D58:AL58,14)</f>
        <v>0</v>
      </c>
      <c r="BI58" s="28">
        <f>COUNTIF(D58:AL58,15)</f>
        <v>0</v>
      </c>
      <c r="BJ58" s="28">
        <f>COUNTIF(D58:AL58,16)</f>
        <v>0</v>
      </c>
      <c r="BK58" s="49">
        <f>COUNTIF(D58:AL58,17)</f>
        <v>1</v>
      </c>
      <c r="BL58" s="28">
        <f>COUNTIF(D58:AL58,18)</f>
        <v>0</v>
      </c>
      <c r="BM58" s="56">
        <f>COUNTIF(D58:AL58,19)</f>
        <v>1</v>
      </c>
      <c r="BN58" s="28">
        <f>COUNTIF(D58:AL58,20)</f>
        <v>0</v>
      </c>
      <c r="BO58" s="28">
        <f>COUNTIF(D58:AL58,21)</f>
        <v>0</v>
      </c>
      <c r="BP58" s="28">
        <f>COUNTIF(D58:AL58,22)</f>
        <v>0</v>
      </c>
      <c r="BQ58" s="28">
        <f>COUNTIF(D58:AL58,23)</f>
        <v>0</v>
      </c>
      <c r="BR58" s="28">
        <f>COUNTIF(D58:AL58,24)</f>
        <v>0</v>
      </c>
      <c r="BS58" s="28">
        <f>COUNTIF(D58:AL58,25)</f>
        <v>0</v>
      </c>
      <c r="BT58" s="28">
        <f>COUNTIF(D58:AL58,26)</f>
        <v>0</v>
      </c>
      <c r="BU58" s="28">
        <f>COUNTIF(D58:AL58,27)</f>
        <v>0</v>
      </c>
      <c r="BV58" s="28">
        <f>COUNTIF(D58:AL58,28)</f>
        <v>0</v>
      </c>
      <c r="BW58" s="28">
        <f>COUNTIF(D58:AL58,29)</f>
        <v>0</v>
      </c>
      <c r="BX58" s="28">
        <f>COUNTIF(D58:AL58,30)</f>
        <v>0</v>
      </c>
      <c r="BY58" s="28"/>
    </row>
    <row r="59" spans="1:77" ht="12.75">
      <c r="A59" s="30"/>
      <c r="B59" s="17" t="s">
        <v>111</v>
      </c>
      <c r="C59" s="27">
        <f>SUM(E59,G59,I59,K59,M59,O59,Q59,S59,U59,W59,Y59,AA59,AC59,AE59,AG59,AI59,AK59,AM59)</f>
        <v>0.30303030303030304</v>
      </c>
      <c r="D59" s="20"/>
      <c r="E59" s="8"/>
      <c r="F59" s="23"/>
      <c r="G59" s="8"/>
      <c r="H59" s="23"/>
      <c r="I59" s="8"/>
      <c r="J59" s="23"/>
      <c r="K59" s="8"/>
      <c r="L59" s="23"/>
      <c r="M59" s="8"/>
      <c r="N59" s="23"/>
      <c r="O59" s="8"/>
      <c r="P59" s="23"/>
      <c r="Q59" s="8"/>
      <c r="R59" s="23"/>
      <c r="S59" s="8"/>
      <c r="T59" s="23">
        <v>24</v>
      </c>
      <c r="U59" s="8">
        <f>(34-T59)/33</f>
        <v>0.30303030303030304</v>
      </c>
      <c r="V59" s="21"/>
      <c r="W59" s="8"/>
      <c r="X59" s="23"/>
      <c r="Y59" s="8"/>
      <c r="Z59" s="23"/>
      <c r="AA59" s="35"/>
      <c r="AB59" s="23"/>
      <c r="AC59" s="8"/>
      <c r="AD59" s="23"/>
      <c r="AE59" s="8"/>
      <c r="AF59" s="23"/>
      <c r="AG59" s="6"/>
      <c r="AH59" s="23"/>
      <c r="AI59" s="6"/>
      <c r="AJ59" s="23"/>
      <c r="AK59" s="6"/>
      <c r="AL59" s="23"/>
      <c r="AM59" s="8"/>
      <c r="AN59" s="12"/>
      <c r="AO59" s="45">
        <f>COUNT(D59,F59,H59,J59,L59,N59,P59,R59,T59,V59,X59,Z59,AB59,AD59,AF59,AH59,AJ59,AL59)</f>
        <v>1</v>
      </c>
      <c r="AP59" s="31">
        <f>MIN(E59,G59,I59,K59,M59,O59,Q59,S59,U59,W59,Y59,AA59,AC59,AE59,AG59,AI59,AK59,AM59)</f>
        <v>0.30303030303030304</v>
      </c>
      <c r="AQ59" s="32">
        <f>C59/AO59</f>
        <v>0.30303030303030304</v>
      </c>
      <c r="AR59" s="31">
        <f>MAX(E59,G59,I59,K59,M59,O59,Q59,S59,U59,W59,Y59,AA59,AC59,AE59,AG59,AI59,AK59,AM59)</f>
        <v>0.30303030303030304</v>
      </c>
      <c r="AS59" s="33">
        <f>(AR59/AP59)^(1/AO59)</f>
        <v>1</v>
      </c>
      <c r="AT59" s="34">
        <f>MEDIAN(D59,F59,H59,J59,L59,N59,P59,R59,T59,V59,X59,Z59,AB59,AD59,AF59,AH59,AJ59,AL59)</f>
        <v>24</v>
      </c>
      <c r="AU59" s="28">
        <f>COUNTIF(D59:AL59,1)/2</f>
        <v>0</v>
      </c>
      <c r="AV59" s="28">
        <f>COUNTIF(D59:AL59,2)</f>
        <v>0</v>
      </c>
      <c r="AW59" s="28">
        <f>COUNTIF(D59:AL59,3)</f>
        <v>0</v>
      </c>
      <c r="AX59" s="28">
        <f>COUNTIF(D59:AL59,4)</f>
        <v>0</v>
      </c>
      <c r="AY59" s="28">
        <f>COUNTIF(D59:AL59,5)</f>
        <v>0</v>
      </c>
      <c r="AZ59" s="28">
        <f>COUNTIF(D59:AL59,6)</f>
        <v>0</v>
      </c>
      <c r="BA59" s="28">
        <f>COUNTIF(D59:AL59,7)</f>
        <v>0</v>
      </c>
      <c r="BB59" s="28">
        <f>COUNTIF(D59:AL59,8)</f>
        <v>0</v>
      </c>
      <c r="BC59" s="28">
        <f>COUNTIF(D59:AL59,9)</f>
        <v>0</v>
      </c>
      <c r="BD59" s="28">
        <f>COUNTIF(D59:AL59,10)</f>
        <v>0</v>
      </c>
      <c r="BE59" s="28">
        <f>COUNTIF(D59:AL59,11)</f>
        <v>0</v>
      </c>
      <c r="BF59" s="28">
        <f>COUNTIF(D59:AL59,12)</f>
        <v>0</v>
      </c>
      <c r="BG59" s="28">
        <f>COUNTIF(D59:AL59,13)</f>
        <v>0</v>
      </c>
      <c r="BH59" s="28">
        <f>COUNTIF(D59:AL59,14)</f>
        <v>0</v>
      </c>
      <c r="BI59" s="28">
        <f>COUNTIF(D59:AL59,15)</f>
        <v>0</v>
      </c>
      <c r="BJ59" s="28">
        <f>COUNTIF(D59:AL59,16)</f>
        <v>0</v>
      </c>
      <c r="BK59" s="28">
        <f>COUNTIF(D59:AL59,17)</f>
        <v>0</v>
      </c>
      <c r="BL59" s="28">
        <f>COUNTIF(D59:AL59,18)</f>
        <v>0</v>
      </c>
      <c r="BM59" s="28">
        <f>COUNTIF(D59:AL59,19)</f>
        <v>0</v>
      </c>
      <c r="BN59" s="28">
        <f>COUNTIF(D59:AL59,20)</f>
        <v>0</v>
      </c>
      <c r="BO59" s="28">
        <f>COUNTIF(D59:AL59,21)</f>
        <v>0</v>
      </c>
      <c r="BP59" s="28">
        <f>COUNTIF(D59:AL59,22)</f>
        <v>0</v>
      </c>
      <c r="BQ59" s="28">
        <f>COUNTIF(D59:AL59,23)</f>
        <v>0</v>
      </c>
      <c r="BR59" s="56">
        <f>COUNTIF(D59:AL59,24)</f>
        <v>1</v>
      </c>
      <c r="BS59" s="28">
        <f>COUNTIF(D59:AL59,25)</f>
        <v>0</v>
      </c>
      <c r="BT59" s="28">
        <f>COUNTIF(D59:AL59,26)</f>
        <v>0</v>
      </c>
      <c r="BU59" s="28">
        <f>COUNTIF(D59:AL59,27)</f>
        <v>0</v>
      </c>
      <c r="BV59" s="28">
        <f>COUNTIF(D59:AL59,28)</f>
        <v>0</v>
      </c>
      <c r="BW59" s="28">
        <f>COUNTIF(D59:AL59,29)</f>
        <v>0</v>
      </c>
      <c r="BX59" s="28">
        <f>COUNTIF(D59:AL59,30)</f>
        <v>0</v>
      </c>
      <c r="BY59" s="28"/>
    </row>
    <row r="60" spans="1:77" ht="12.75">
      <c r="A60" s="30"/>
      <c r="B60" s="17" t="s">
        <v>56</v>
      </c>
      <c r="C60" s="27">
        <f>SUM(E60,G60,I60,K60,M60,O60,Q60,S60,U60,W60,Y60,AA60,AC60,AE60,AG60,AI60,AK60,AM60)</f>
        <v>0.3</v>
      </c>
      <c r="D60" s="21"/>
      <c r="E60" s="8"/>
      <c r="F60" s="23"/>
      <c r="G60" s="8"/>
      <c r="H60" s="23"/>
      <c r="I60" s="8"/>
      <c r="J60" s="23"/>
      <c r="K60" s="8"/>
      <c r="L60" s="23"/>
      <c r="M60" s="8"/>
      <c r="N60" s="23"/>
      <c r="O60" s="8"/>
      <c r="P60" s="23">
        <v>8</v>
      </c>
      <c r="Q60" s="8">
        <f>(11-P60)/10</f>
        <v>0.3</v>
      </c>
      <c r="R60" s="23"/>
      <c r="S60" s="8"/>
      <c r="T60" s="23"/>
      <c r="U60" s="8"/>
      <c r="V60" s="21"/>
      <c r="W60" s="8"/>
      <c r="X60" s="23"/>
      <c r="Y60" s="8"/>
      <c r="Z60" s="23"/>
      <c r="AA60" s="35"/>
      <c r="AB60" s="23"/>
      <c r="AC60" s="8"/>
      <c r="AD60" s="23"/>
      <c r="AE60" s="8"/>
      <c r="AF60" s="23"/>
      <c r="AG60" s="6"/>
      <c r="AH60" s="23"/>
      <c r="AI60" s="6"/>
      <c r="AJ60" s="23"/>
      <c r="AK60" s="6"/>
      <c r="AL60" s="23"/>
      <c r="AM60" s="8"/>
      <c r="AN60" s="12"/>
      <c r="AO60" s="45">
        <f>COUNT(D60,F60,H60,J60,L60,N60,P60,R60,T60,V60,X60,Z60,AB60,AD60,AF60,AH60,AJ60,AL60)</f>
        <v>1</v>
      </c>
      <c r="AP60" s="31">
        <f>MIN(E60,G60,I60,K60,M60,O60,Q60,S60,U60,W60,Y60,AA60,AC60,AE60,AG60,AI60,AK60,AM60)</f>
        <v>0.3</v>
      </c>
      <c r="AQ60" s="32">
        <f>C60/AO60</f>
        <v>0.3</v>
      </c>
      <c r="AR60" s="31">
        <f>MAX(E60,G60,I60,K60,M60,O60,Q60,S60,U60,W60,Y60,AA60,AC60,AE60,AG60,AI60,AK60,AM60)</f>
        <v>0.3</v>
      </c>
      <c r="AS60" s="33">
        <f>(AR60/AP60)^(1/AO60)</f>
        <v>1</v>
      </c>
      <c r="AT60" s="34">
        <f>MEDIAN(D60,F60,H60,J60,L60,N60,P60,R60,T60,V60,X60,Z60,AB60,AD60,AF60,AH60,AJ60,AL60)</f>
        <v>8</v>
      </c>
      <c r="AU60" s="28">
        <f>COUNTIF(D60:AL60,1)/2</f>
        <v>0</v>
      </c>
      <c r="AV60" s="28">
        <f>COUNTIF(D60:AL60,2)</f>
        <v>0</v>
      </c>
      <c r="AW60" s="28">
        <f>COUNTIF(D60:AL60,3)</f>
        <v>0</v>
      </c>
      <c r="AX60" s="28">
        <f>COUNTIF(D60:AL60,4)</f>
        <v>0</v>
      </c>
      <c r="AY60" s="28">
        <f>COUNTIF(D60:AL60,5)</f>
        <v>0</v>
      </c>
      <c r="AZ60" s="28">
        <f>COUNTIF(D60:AL60,6)</f>
        <v>0</v>
      </c>
      <c r="BA60" s="28">
        <f>COUNTIF(D60:AL60,7)</f>
        <v>0</v>
      </c>
      <c r="BB60" s="49">
        <f>COUNTIF(D60:AL60,8)</f>
        <v>1</v>
      </c>
      <c r="BC60" s="28">
        <f>COUNTIF(D60:AL60,9)</f>
        <v>0</v>
      </c>
      <c r="BD60" s="28">
        <f>COUNTIF(D60:AL60,10)</f>
        <v>0</v>
      </c>
      <c r="BE60" s="28">
        <f>COUNTIF(D60:AL60,11)</f>
        <v>0</v>
      </c>
      <c r="BF60" s="28">
        <f>COUNTIF(D60:AL60,12)</f>
        <v>0</v>
      </c>
      <c r="BG60" s="28">
        <f>COUNTIF(D60:AL60,13)</f>
        <v>0</v>
      </c>
      <c r="BH60" s="28">
        <f>COUNTIF(D60:AL60,14)</f>
        <v>0</v>
      </c>
      <c r="BI60" s="28">
        <f>COUNTIF(D60:AL60,15)</f>
        <v>0</v>
      </c>
      <c r="BJ60" s="28">
        <f>COUNTIF(D60:AL60,16)</f>
        <v>0</v>
      </c>
      <c r="BK60" s="28">
        <f>COUNTIF(D60:AL60,17)</f>
        <v>0</v>
      </c>
      <c r="BL60" s="28">
        <f>COUNTIF(D60:AL60,18)</f>
        <v>0</v>
      </c>
      <c r="BM60" s="28">
        <f>COUNTIF(D60:AL60,19)</f>
        <v>0</v>
      </c>
      <c r="BN60" s="28">
        <f>COUNTIF(D60:AL60,20)</f>
        <v>0</v>
      </c>
      <c r="BO60" s="28">
        <f>COUNTIF(D60:AL60,21)</f>
        <v>0</v>
      </c>
      <c r="BP60" s="28">
        <f>COUNTIF(D60:AL60,22)</f>
        <v>0</v>
      </c>
      <c r="BQ60" s="28">
        <f>COUNTIF(D60:AL60,23)</f>
        <v>0</v>
      </c>
      <c r="BR60" s="28">
        <f>COUNTIF(D60:AL60,24)</f>
        <v>0</v>
      </c>
      <c r="BS60" s="28">
        <f>COUNTIF(D60:AL60,25)</f>
        <v>0</v>
      </c>
      <c r="BT60" s="28">
        <f>COUNTIF(D60:AL60,26)</f>
        <v>0</v>
      </c>
      <c r="BU60" s="28">
        <f>COUNTIF(D60:AL60,27)</f>
        <v>0</v>
      </c>
      <c r="BV60" s="28">
        <f>COUNTIF(D60:AL60,28)</f>
        <v>0</v>
      </c>
      <c r="BW60" s="28">
        <f>COUNTIF(D60:AL60,29)</f>
        <v>0</v>
      </c>
      <c r="BX60" s="28">
        <f>COUNTIF(D60:AL60,30)</f>
        <v>0</v>
      </c>
      <c r="BY60" s="28"/>
    </row>
    <row r="61" spans="1:77" ht="12.75">
      <c r="A61" s="30"/>
      <c r="B61" s="17" t="s">
        <v>95</v>
      </c>
      <c r="C61" s="27">
        <f>SUM(E61,G61,I61,K61,M61,O61,Q61,S61,U61,W61,Y61,AA61,AC61,AE61,AG61,AI61,AK61,AM61)</f>
        <v>0.3</v>
      </c>
      <c r="D61" s="21"/>
      <c r="E61" s="8"/>
      <c r="F61" s="23"/>
      <c r="G61" s="8"/>
      <c r="H61" s="23"/>
      <c r="I61" s="8"/>
      <c r="J61" s="23"/>
      <c r="K61" s="8"/>
      <c r="L61" s="23"/>
      <c r="M61" s="8"/>
      <c r="N61" s="23">
        <v>8</v>
      </c>
      <c r="O61" s="8">
        <f>(11-N61)/10</f>
        <v>0.3</v>
      </c>
      <c r="P61" s="23"/>
      <c r="Q61" s="8"/>
      <c r="R61" s="23"/>
      <c r="S61" s="8"/>
      <c r="T61" s="23"/>
      <c r="U61" s="8"/>
      <c r="V61" s="21"/>
      <c r="W61" s="8"/>
      <c r="X61" s="23"/>
      <c r="Y61" s="8"/>
      <c r="Z61" s="23"/>
      <c r="AA61" s="35"/>
      <c r="AB61" s="23"/>
      <c r="AC61" s="8"/>
      <c r="AD61" s="23"/>
      <c r="AE61" s="8"/>
      <c r="AF61" s="23"/>
      <c r="AG61" s="6"/>
      <c r="AH61" s="23"/>
      <c r="AI61" s="6"/>
      <c r="AJ61" s="23"/>
      <c r="AK61" s="6"/>
      <c r="AL61" s="23"/>
      <c r="AM61" s="8"/>
      <c r="AN61" s="12"/>
      <c r="AO61" s="45">
        <f>COUNT(D61,F61,H61,J61,L61,N61,P61,R61,T61,V61,X61,Z61,AB61,AD61,AF61,AH61,AJ61,AL61)</f>
        <v>1</v>
      </c>
      <c r="AP61" s="31">
        <f>MIN(E61,G61,I61,K61,M61,O61,Q61,S61,U61,W61,Y61,AA61,AC61,AE61,AG61,AI61,AK61,AM61)</f>
        <v>0.3</v>
      </c>
      <c r="AQ61" s="32">
        <f>C61/AO61</f>
        <v>0.3</v>
      </c>
      <c r="AR61" s="31">
        <f>MAX(E61,G61,I61,K61,M61,O61,Q61,S61,U61,W61,Y61,AA61,AC61,AE61,AG61,AI61,AK61,AM61)</f>
        <v>0.3</v>
      </c>
      <c r="AS61" s="33">
        <f>(AR61/AP61)^(1/AO61)</f>
        <v>1</v>
      </c>
      <c r="AT61" s="34">
        <f>MEDIAN(D61,F61,H61,J61,L61,N61,P61,R61,T61,V61,X61,Z61,AB61,AD61,AF61,AH61,AJ61,AL61)</f>
        <v>8</v>
      </c>
      <c r="AU61" s="28">
        <f>COUNTIF(D61:AL61,1)/2</f>
        <v>0</v>
      </c>
      <c r="AV61" s="28">
        <f>COUNTIF(D61:AL61,2)</f>
        <v>0</v>
      </c>
      <c r="AW61" s="28">
        <f>COUNTIF(D61:AL61,3)</f>
        <v>0</v>
      </c>
      <c r="AX61" s="28">
        <f>COUNTIF(D61:AL61,4)</f>
        <v>0</v>
      </c>
      <c r="AY61" s="28">
        <f>COUNTIF(D61:AL61,5)</f>
        <v>0</v>
      </c>
      <c r="AZ61" s="28">
        <f>COUNTIF(D61:AL61,6)</f>
        <v>0</v>
      </c>
      <c r="BA61" s="28">
        <f>COUNTIF(D61:AL61,7)</f>
        <v>0</v>
      </c>
      <c r="BB61" s="49">
        <f>COUNTIF(D61:AL61,8)</f>
        <v>1</v>
      </c>
      <c r="BC61" s="28">
        <f>COUNTIF(D61:AL61,9)</f>
        <v>0</v>
      </c>
      <c r="BD61" s="28">
        <f>COUNTIF(D61:AL61,10)</f>
        <v>0</v>
      </c>
      <c r="BE61" s="28">
        <f>COUNTIF(D61:AL61,11)</f>
        <v>0</v>
      </c>
      <c r="BF61" s="28">
        <f>COUNTIF(D61:AL61,12)</f>
        <v>0</v>
      </c>
      <c r="BG61" s="28">
        <f>COUNTIF(D61:AL61,13)</f>
        <v>0</v>
      </c>
      <c r="BH61" s="28">
        <f>COUNTIF(D61:AL61,14)</f>
        <v>0</v>
      </c>
      <c r="BI61" s="28">
        <f>COUNTIF(D61:AL61,15)</f>
        <v>0</v>
      </c>
      <c r="BJ61" s="28">
        <f>COUNTIF(D61:AL61,16)</f>
        <v>0</v>
      </c>
      <c r="BK61" s="28">
        <f>COUNTIF(D61:AL61,17)</f>
        <v>0</v>
      </c>
      <c r="BL61" s="28">
        <f>COUNTIF(D61:AL61,18)</f>
        <v>0</v>
      </c>
      <c r="BM61" s="28">
        <f>COUNTIF(D61:AL61,19)</f>
        <v>0</v>
      </c>
      <c r="BN61" s="28">
        <f>COUNTIF(D61:AL61,20)</f>
        <v>0</v>
      </c>
      <c r="BO61" s="28">
        <f>COUNTIF(D61:AL61,21)</f>
        <v>0</v>
      </c>
      <c r="BP61" s="28">
        <f>COUNTIF(D61:AL61,22)</f>
        <v>0</v>
      </c>
      <c r="BQ61" s="28">
        <f>COUNTIF(D61:AL61,23)</f>
        <v>0</v>
      </c>
      <c r="BR61" s="28">
        <f>COUNTIF(D61:AL61,24)</f>
        <v>0</v>
      </c>
      <c r="BS61" s="28">
        <f>COUNTIF(D61:AL61,25)</f>
        <v>0</v>
      </c>
      <c r="BT61" s="28">
        <f>COUNTIF(D61:AL61,26)</f>
        <v>0</v>
      </c>
      <c r="BU61" s="28">
        <f>COUNTIF(D61:AL61,27)</f>
        <v>0</v>
      </c>
      <c r="BV61" s="28">
        <f>COUNTIF(D61:AL61,28)</f>
        <v>0</v>
      </c>
      <c r="BW61" s="28">
        <f>COUNTIF(D61:AL61,29)</f>
        <v>0</v>
      </c>
      <c r="BX61" s="28">
        <f>COUNTIF(D61:AL61,30)</f>
        <v>0</v>
      </c>
      <c r="BY61" s="28"/>
    </row>
    <row r="62" spans="1:77" ht="12.75">
      <c r="A62" s="30"/>
      <c r="B62" s="17" t="s">
        <v>55</v>
      </c>
      <c r="C62" s="27">
        <f>SUM(E62,G62,I62,K62,M62,O62,Q62,S62,U62,W62,Y62,AA62,AC62,AE62,AG62,AI62,AK62,AM62)</f>
        <v>0.25</v>
      </c>
      <c r="D62" s="21"/>
      <c r="E62" s="8"/>
      <c r="F62" s="23"/>
      <c r="G62" s="8"/>
      <c r="H62" s="23"/>
      <c r="I62" s="8"/>
      <c r="J62" s="23">
        <v>13</v>
      </c>
      <c r="K62" s="8">
        <f>(17-J62)/16</f>
        <v>0.25</v>
      </c>
      <c r="L62" s="23"/>
      <c r="M62" s="8"/>
      <c r="N62" s="23"/>
      <c r="O62" s="8"/>
      <c r="P62" s="23"/>
      <c r="Q62" s="8"/>
      <c r="R62" s="23"/>
      <c r="S62" s="8"/>
      <c r="T62" s="23"/>
      <c r="U62" s="8"/>
      <c r="V62" s="21"/>
      <c r="W62" s="8"/>
      <c r="X62" s="23"/>
      <c r="Y62" s="8"/>
      <c r="Z62" s="23"/>
      <c r="AA62" s="35"/>
      <c r="AB62" s="23"/>
      <c r="AC62" s="8"/>
      <c r="AD62" s="23"/>
      <c r="AE62" s="8"/>
      <c r="AF62" s="23"/>
      <c r="AG62" s="6"/>
      <c r="AH62" s="23"/>
      <c r="AI62" s="6"/>
      <c r="AJ62" s="23"/>
      <c r="AK62" s="6"/>
      <c r="AL62" s="23"/>
      <c r="AM62" s="8"/>
      <c r="AN62" s="12"/>
      <c r="AO62" s="45">
        <f>COUNT(D62,F62,H62,J62,L62,N62,P62,R62,T62,V62,X62,Z62,AB62,AD62,AF62,AH62,AJ62,AL62)</f>
        <v>1</v>
      </c>
      <c r="AP62" s="31">
        <f>MIN(E62,G62,I62,K62,M62,O62,Q62,S62,U62,W62,Y62,AA62,AC62,AE62,AG62,AI62,AK62,AM62)</f>
        <v>0.25</v>
      </c>
      <c r="AQ62" s="32">
        <f>C62/AO62</f>
        <v>0.25</v>
      </c>
      <c r="AR62" s="31">
        <f>MAX(E62,G62,I62,K62,M62,O62,Q62,S62,U62,W62,Y62,AA62,AC62,AE62,AG62,AI62,AK62,AM62)</f>
        <v>0.25</v>
      </c>
      <c r="AS62" s="33">
        <f>(AR62/AP62)^(1/AO62)</f>
        <v>1</v>
      </c>
      <c r="AT62" s="34">
        <f>MEDIAN(D62,F62,H62,J62,L62,N62,P62,R62,T62,V62,X62,Z62,AB62,AD62,AF62,AH62,AJ62,AL62)</f>
        <v>13</v>
      </c>
      <c r="AU62" s="28">
        <f>COUNTIF(D62:AL62,1)/2</f>
        <v>0</v>
      </c>
      <c r="AV62" s="28">
        <f>COUNTIF(D62:AL62,2)</f>
        <v>0</v>
      </c>
      <c r="AW62" s="28">
        <f>COUNTIF(D62:AL62,3)</f>
        <v>0</v>
      </c>
      <c r="AX62" s="28">
        <f>COUNTIF(D62:AL62,4)</f>
        <v>0</v>
      </c>
      <c r="AY62" s="28">
        <f>COUNTIF(D62:AL62,5)</f>
        <v>0</v>
      </c>
      <c r="AZ62" s="28">
        <f>COUNTIF(D62:AL62,6)</f>
        <v>0</v>
      </c>
      <c r="BA62" s="28">
        <f>COUNTIF(D62:AL62,7)</f>
        <v>0</v>
      </c>
      <c r="BB62" s="28">
        <f>COUNTIF(D62:AL62,8)</f>
        <v>0</v>
      </c>
      <c r="BC62" s="28">
        <f>COUNTIF(D62:AL62,9)</f>
        <v>0</v>
      </c>
      <c r="BD62" s="28">
        <f>COUNTIF(D62:AL62,10)</f>
        <v>0</v>
      </c>
      <c r="BE62" s="28">
        <f>COUNTIF(D62:AL62,11)</f>
        <v>0</v>
      </c>
      <c r="BF62" s="28">
        <f>COUNTIF(D62:AL62,12)</f>
        <v>0</v>
      </c>
      <c r="BG62" s="49">
        <f>COUNTIF(D62:AL62,13)</f>
        <v>1</v>
      </c>
      <c r="BH62" s="28">
        <f>COUNTIF(D62:AL62,14)</f>
        <v>0</v>
      </c>
      <c r="BI62" s="28">
        <f>COUNTIF(D62:AL62,15)</f>
        <v>0</v>
      </c>
      <c r="BJ62" s="28">
        <f>COUNTIF(D62:AL62,16)</f>
        <v>0</v>
      </c>
      <c r="BK62" s="28">
        <f>COUNTIF(D62:AL62,17)</f>
        <v>0</v>
      </c>
      <c r="BL62" s="28">
        <f>COUNTIF(D62:AL62,18)</f>
        <v>0</v>
      </c>
      <c r="BM62" s="28">
        <f>COUNTIF(D62:AL62,19)</f>
        <v>0</v>
      </c>
      <c r="BN62" s="28">
        <f>COUNTIF(D62:AL62,20)</f>
        <v>0</v>
      </c>
      <c r="BO62" s="28">
        <f>COUNTIF(D62:AL62,21)</f>
        <v>0</v>
      </c>
      <c r="BP62" s="28">
        <f>COUNTIF(D62:AL62,22)</f>
        <v>0</v>
      </c>
      <c r="BQ62" s="28">
        <f>COUNTIF(D62:AL62,23)</f>
        <v>0</v>
      </c>
      <c r="BR62" s="28">
        <f>COUNTIF(D62:AL62,24)</f>
        <v>0</v>
      </c>
      <c r="BS62" s="28">
        <f>COUNTIF(D62:AL62,25)</f>
        <v>0</v>
      </c>
      <c r="BT62" s="28">
        <f>COUNTIF(D62:AL62,26)</f>
        <v>0</v>
      </c>
      <c r="BU62" s="28">
        <f>COUNTIF(D62:AL62,27)</f>
        <v>0</v>
      </c>
      <c r="BV62" s="28">
        <f>COUNTIF(D62:AL62,28)</f>
        <v>0</v>
      </c>
      <c r="BW62" s="28">
        <f>COUNTIF(D62:AL62,29)</f>
        <v>0</v>
      </c>
      <c r="BX62" s="28">
        <f>COUNTIF(D62:AL62,30)</f>
        <v>0</v>
      </c>
      <c r="BY62" s="28"/>
    </row>
    <row r="63" spans="1:77" ht="12.75">
      <c r="A63" s="30">
        <v>21</v>
      </c>
      <c r="B63" s="17" t="s">
        <v>90</v>
      </c>
      <c r="C63" s="27">
        <f>SUM(E63,G63,I63,K63,M63,O63,Q63,S63,U63,W63,Y63,AA63,AC63,AE63,AG63,AI63,AK63,AM63)</f>
        <v>0.9375</v>
      </c>
      <c r="D63" s="21"/>
      <c r="E63" s="8"/>
      <c r="F63" s="23"/>
      <c r="G63" s="8"/>
      <c r="H63" s="23">
        <v>12</v>
      </c>
      <c r="I63" s="8">
        <f>(13-H63)/12</f>
        <v>0.08333333333333333</v>
      </c>
      <c r="J63" s="23">
        <v>10</v>
      </c>
      <c r="K63" s="8">
        <f>(17-J63)/16</f>
        <v>0.4375</v>
      </c>
      <c r="L63" s="23">
        <v>11</v>
      </c>
      <c r="M63" s="8">
        <f>(13-L63)/12</f>
        <v>0.16666666666666666</v>
      </c>
      <c r="N63" s="23"/>
      <c r="O63" s="8"/>
      <c r="P63" s="23"/>
      <c r="Q63" s="8"/>
      <c r="R63" s="23"/>
      <c r="S63" s="8"/>
      <c r="T63" s="23"/>
      <c r="U63" s="8"/>
      <c r="V63" s="21">
        <v>16</v>
      </c>
      <c r="W63" s="8">
        <f>(21-V63)/20</f>
        <v>0.25</v>
      </c>
      <c r="X63" s="23"/>
      <c r="Y63" s="8"/>
      <c r="Z63" s="23"/>
      <c r="AA63" s="35"/>
      <c r="AB63" s="23"/>
      <c r="AC63" s="8"/>
      <c r="AD63" s="23"/>
      <c r="AE63" s="8"/>
      <c r="AF63" s="23"/>
      <c r="AG63" s="6"/>
      <c r="AH63" s="23"/>
      <c r="AI63" s="6"/>
      <c r="AJ63" s="23"/>
      <c r="AK63" s="6"/>
      <c r="AL63" s="23"/>
      <c r="AM63" s="8"/>
      <c r="AN63" s="12"/>
      <c r="AO63" s="45">
        <f>COUNT(D63,F63,H63,J63,L63,N63,P63,R63,T63,V63,X63,Z63,AB63,AD63,AF63,AH63,AJ63,AL63)</f>
        <v>4</v>
      </c>
      <c r="AP63" s="47">
        <f>MIN(E63,G63,I63,K63,M63,O63,Q63,S63,U63,W63,Y63,AA63,AC63,AE63,AG63,AI63,AK63,AM63)</f>
        <v>0.08333333333333333</v>
      </c>
      <c r="AQ63" s="48">
        <f>C63/AO63</f>
        <v>0.234375</v>
      </c>
      <c r="AR63" s="47">
        <f>MAX(E63,G63,I63,K63,M63,O63,Q63,S63,U63,W63,Y63,AA63,AC63,AE63,AG63,AI63,AK63,AM63)</f>
        <v>0.4375</v>
      </c>
      <c r="AS63" s="52">
        <f>(AR63/AP63)^(1/AO63)</f>
        <v>1.5137000520175456</v>
      </c>
      <c r="AT63" s="53">
        <f>MEDIAN(D63,F63,H63,J63,L63,N63,P63,R63,T63,V63,X63,Z63,AB63,AD63,AF63,AH63,AJ63,AL63)</f>
        <v>11.5</v>
      </c>
      <c r="AU63" s="28">
        <f>COUNTIF(D63:AL63,1)/2</f>
        <v>0</v>
      </c>
      <c r="AV63" s="28">
        <f>COUNTIF(D63:AL63,2)</f>
        <v>0</v>
      </c>
      <c r="AW63" s="28">
        <f>COUNTIF(D63:AL63,3)</f>
        <v>0</v>
      </c>
      <c r="AX63" s="28">
        <f>COUNTIF(D63:AL63,4)</f>
        <v>0</v>
      </c>
      <c r="AY63" s="28">
        <f>COUNTIF(D63:AL63,5)</f>
        <v>0</v>
      </c>
      <c r="AZ63" s="28">
        <f>COUNTIF(D63:AL63,6)</f>
        <v>0</v>
      </c>
      <c r="BA63" s="28">
        <f>COUNTIF(D63:AL63,7)</f>
        <v>0</v>
      </c>
      <c r="BB63" s="28">
        <f>COUNTIF(D63:AL63,8)</f>
        <v>0</v>
      </c>
      <c r="BC63" s="28">
        <f>COUNTIF(D63:AL63,9)</f>
        <v>0</v>
      </c>
      <c r="BD63" s="49">
        <f>COUNTIF(D63:AL63,10)</f>
        <v>1</v>
      </c>
      <c r="BE63" s="49">
        <f>COUNTIF(D63:AL63,11)</f>
        <v>1</v>
      </c>
      <c r="BF63" s="49">
        <f>COUNTIF(D63:AL63,12)</f>
        <v>1</v>
      </c>
      <c r="BG63" s="28">
        <f>COUNTIF(D63:AL63,13)</f>
        <v>0</v>
      </c>
      <c r="BH63" s="28">
        <f>COUNTIF(D63:AL63,14)</f>
        <v>0</v>
      </c>
      <c r="BI63" s="28">
        <f>COUNTIF(D63:AL63,15)</f>
        <v>0</v>
      </c>
      <c r="BJ63" s="49">
        <f>COUNTIF(D63:AL63,16)</f>
        <v>1</v>
      </c>
      <c r="BK63" s="28">
        <f>COUNTIF(D63:AL63,17)</f>
        <v>0</v>
      </c>
      <c r="BL63" s="28">
        <f>COUNTIF(D63:AL63,18)</f>
        <v>0</v>
      </c>
      <c r="BM63" s="28">
        <f>COUNTIF(D63:AL63,19)</f>
        <v>0</v>
      </c>
      <c r="BN63" s="28">
        <f>COUNTIF(D63:AL63,20)</f>
        <v>0</v>
      </c>
      <c r="BO63" s="28">
        <f>COUNTIF(D63:AL63,21)</f>
        <v>0</v>
      </c>
      <c r="BP63" s="28">
        <f>COUNTIF(D63:AL63,22)</f>
        <v>0</v>
      </c>
      <c r="BQ63" s="28">
        <f>COUNTIF(D63:AL63,23)</f>
        <v>0</v>
      </c>
      <c r="BR63" s="28">
        <f>COUNTIF(D63:AL63,24)</f>
        <v>0</v>
      </c>
      <c r="BS63" s="28">
        <f>COUNTIF(D63:AL63,25)</f>
        <v>0</v>
      </c>
      <c r="BT63" s="28">
        <f>COUNTIF(D63:AL63,26)</f>
        <v>0</v>
      </c>
      <c r="BU63" s="28">
        <f>COUNTIF(D63:AL63,27)</f>
        <v>0</v>
      </c>
      <c r="BV63" s="28">
        <f>COUNTIF(D63:AL63,28)</f>
        <v>0</v>
      </c>
      <c r="BW63" s="28">
        <f>COUNTIF(D63:AL63,29)</f>
        <v>0</v>
      </c>
      <c r="BX63" s="28">
        <f>COUNTIF(D63:AL63,30)</f>
        <v>0</v>
      </c>
      <c r="BY63" s="28"/>
    </row>
    <row r="64" spans="1:77" ht="12.75">
      <c r="A64" s="30"/>
      <c r="B64" s="17" t="s">
        <v>112</v>
      </c>
      <c r="C64" s="27">
        <f>SUM(E64,G64,I64,K64,M64,O64,Q64,S64,U64,W64,Y64,AA64,AC64,AE64,AG64,AI64,AK64,AM64)</f>
        <v>0.21212121212121213</v>
      </c>
      <c r="D64" s="21"/>
      <c r="E64" s="8"/>
      <c r="F64" s="23"/>
      <c r="G64" s="8"/>
      <c r="H64" s="23"/>
      <c r="I64" s="8"/>
      <c r="J64" s="23"/>
      <c r="K64" s="8"/>
      <c r="L64" s="23"/>
      <c r="M64" s="8"/>
      <c r="N64" s="23"/>
      <c r="O64" s="8"/>
      <c r="P64" s="23"/>
      <c r="Q64" s="8"/>
      <c r="R64" s="23"/>
      <c r="S64" s="8"/>
      <c r="T64" s="23">
        <v>27</v>
      </c>
      <c r="U64" s="8">
        <f>(34-T64)/33</f>
        <v>0.21212121212121213</v>
      </c>
      <c r="V64" s="21"/>
      <c r="W64" s="8"/>
      <c r="X64" s="23"/>
      <c r="Y64" s="8"/>
      <c r="Z64" s="23"/>
      <c r="AA64" s="35"/>
      <c r="AB64" s="23"/>
      <c r="AC64" s="8"/>
      <c r="AD64" s="23"/>
      <c r="AE64" s="8"/>
      <c r="AF64" s="23"/>
      <c r="AG64" s="6"/>
      <c r="AH64" s="23"/>
      <c r="AI64" s="6"/>
      <c r="AJ64" s="23"/>
      <c r="AK64" s="6"/>
      <c r="AL64" s="23"/>
      <c r="AM64" s="8"/>
      <c r="AN64" s="12"/>
      <c r="AO64" s="45">
        <f>COUNT(D64,F64,H64,J64,L64,N64,P64,R64,T64,V64,X64,Z64,AB64,AD64,AF64,AH64,AJ64,AL64)</f>
        <v>1</v>
      </c>
      <c r="AP64" s="31">
        <f>MIN(E64,G64,I64,K64,M64,O64,Q64,S64,U64,W64,Y64,AA64,AC64,AE64,AG64,AI64,AK64,AM64)</f>
        <v>0.21212121212121213</v>
      </c>
      <c r="AQ64" s="32">
        <f>C64/AO64</f>
        <v>0.21212121212121213</v>
      </c>
      <c r="AR64" s="31">
        <f>MAX(E64,G64,I64,K64,M64,O64,Q64,S64,U64,W64,Y64,AA64,AC64,AE64,AG64,AI64,AK64,AM64)</f>
        <v>0.21212121212121213</v>
      </c>
      <c r="AS64" s="33">
        <f>(AR64/AP64)^(1/AO64)</f>
        <v>1</v>
      </c>
      <c r="AT64" s="34">
        <f>MEDIAN(D64,F64,H64,J64,L64,N64,P64,R64,T64,V64,X64,Z64,AB64,AD64,AF64,AH64,AJ64,AL64)</f>
        <v>27</v>
      </c>
      <c r="AU64" s="28">
        <f>COUNTIF(D64:AL64,1)/2</f>
        <v>0</v>
      </c>
      <c r="AV64" s="28">
        <f>COUNTIF(D64:AL64,2)</f>
        <v>0</v>
      </c>
      <c r="AW64" s="28">
        <f>COUNTIF(D64:AL64,3)</f>
        <v>0</v>
      </c>
      <c r="AX64" s="28">
        <f>COUNTIF(D64:AL64,4)</f>
        <v>0</v>
      </c>
      <c r="AY64" s="28">
        <f>COUNTIF(D64:AL64,5)</f>
        <v>0</v>
      </c>
      <c r="AZ64" s="28">
        <f>COUNTIF(D64:AL64,6)</f>
        <v>0</v>
      </c>
      <c r="BA64" s="28">
        <f>COUNTIF(D64:AL64,7)</f>
        <v>0</v>
      </c>
      <c r="BB64" s="28">
        <f>COUNTIF(D64:AL64,8)</f>
        <v>0</v>
      </c>
      <c r="BC64" s="28">
        <f>COUNTIF(D64:AL64,9)</f>
        <v>0</v>
      </c>
      <c r="BD64" s="28">
        <f>COUNTIF(D64:AL64,10)</f>
        <v>0</v>
      </c>
      <c r="BE64" s="28">
        <f>COUNTIF(D64:AL64,11)</f>
        <v>0</v>
      </c>
      <c r="BF64" s="28">
        <f>COUNTIF(D64:AL64,12)</f>
        <v>0</v>
      </c>
      <c r="BG64" s="28">
        <f>COUNTIF(D64:AL64,13)</f>
        <v>0</v>
      </c>
      <c r="BH64" s="28">
        <f>COUNTIF(D64:AL64,14)</f>
        <v>0</v>
      </c>
      <c r="BI64" s="28">
        <f>COUNTIF(D64:AL64,15)</f>
        <v>0</v>
      </c>
      <c r="BJ64" s="28">
        <f>COUNTIF(D64:AL64,16)</f>
        <v>0</v>
      </c>
      <c r="BK64" s="28">
        <f>COUNTIF(D64:AL64,17)</f>
        <v>0</v>
      </c>
      <c r="BL64" s="28">
        <f>COUNTIF(D64:AL64,18)</f>
        <v>0</v>
      </c>
      <c r="BM64" s="28">
        <f>COUNTIF(D64:AL64,19)</f>
        <v>0</v>
      </c>
      <c r="BN64" s="28">
        <f>COUNTIF(D64:AL64,20)</f>
        <v>0</v>
      </c>
      <c r="BO64" s="28">
        <f>COUNTIF(D64:AL64,21)</f>
        <v>0</v>
      </c>
      <c r="BP64" s="28">
        <f>COUNTIF(D64:AL64,22)</f>
        <v>0</v>
      </c>
      <c r="BQ64" s="28">
        <f>COUNTIF(D64:AL64,23)</f>
        <v>0</v>
      </c>
      <c r="BR64" s="28">
        <f>COUNTIF(D64:AL64,24)</f>
        <v>0</v>
      </c>
      <c r="BS64" s="28">
        <f>COUNTIF(D64:AL64,25)</f>
        <v>0</v>
      </c>
      <c r="BT64" s="28">
        <f>COUNTIF(D64:AL64,26)</f>
        <v>0</v>
      </c>
      <c r="BU64" s="56">
        <f>COUNTIF(D64:AL64,27)</f>
        <v>1</v>
      </c>
      <c r="BV64" s="28">
        <f>COUNTIF(D64:AL64,28)</f>
        <v>0</v>
      </c>
      <c r="BW64" s="28">
        <f>COUNTIF(D64:AL64,29)</f>
        <v>0</v>
      </c>
      <c r="BX64" s="28">
        <f>COUNTIF(D64:AL64,30)</f>
        <v>0</v>
      </c>
      <c r="BY64" s="28"/>
    </row>
    <row r="65" spans="1:77" ht="12.75">
      <c r="A65" s="30"/>
      <c r="B65" s="17" t="s">
        <v>113</v>
      </c>
      <c r="C65" s="27">
        <f>SUM(E65,G65,I65,K65,M65,O65,Q65,S65,U65,W65,Y65,AA65,AC65,AE65,AG65,AI65,AK65,AM65)</f>
        <v>0.18181818181818182</v>
      </c>
      <c r="D65" s="21"/>
      <c r="E65" s="8"/>
      <c r="F65" s="23"/>
      <c r="G65" s="8"/>
      <c r="H65" s="23"/>
      <c r="I65" s="8"/>
      <c r="J65" s="23"/>
      <c r="K65" s="8"/>
      <c r="L65" s="23"/>
      <c r="M65" s="8"/>
      <c r="N65" s="23"/>
      <c r="O65" s="8"/>
      <c r="P65" s="23"/>
      <c r="Q65" s="8"/>
      <c r="R65" s="23"/>
      <c r="S65" s="8"/>
      <c r="T65" s="23">
        <v>28</v>
      </c>
      <c r="U65" s="8">
        <f>(34-T65)/33</f>
        <v>0.18181818181818182</v>
      </c>
      <c r="V65" s="21"/>
      <c r="W65" s="8"/>
      <c r="X65" s="23"/>
      <c r="Y65" s="8"/>
      <c r="Z65" s="23"/>
      <c r="AA65" s="35"/>
      <c r="AB65" s="23"/>
      <c r="AC65" s="8"/>
      <c r="AD65" s="23"/>
      <c r="AE65" s="8"/>
      <c r="AF65" s="23"/>
      <c r="AG65" s="6"/>
      <c r="AH65" s="23"/>
      <c r="AI65" s="6"/>
      <c r="AJ65" s="23"/>
      <c r="AK65" s="6"/>
      <c r="AL65" s="23"/>
      <c r="AM65" s="8"/>
      <c r="AN65" s="12"/>
      <c r="AO65" s="45">
        <f>COUNT(D65,F65,H65,J65,L65,N65,P65,R65,T65,V65,X65,Z65,AB65,AD65,AF65,AH65,AJ65,AL65)</f>
        <v>1</v>
      </c>
      <c r="AP65" s="31">
        <f>MIN(E65,G65,I65,K65,M65,O65,Q65,S65,U65,W65,Y65,AA65,AC65,AE65,AG65,AI65,AK65,AM65)</f>
        <v>0.18181818181818182</v>
      </c>
      <c r="AQ65" s="32">
        <f>C65/AO65</f>
        <v>0.18181818181818182</v>
      </c>
      <c r="AR65" s="31">
        <f>MAX(E65,G65,I65,K65,M65,O65,Q65,S65,U65,W65,Y65,AA65,AC65,AE65,AG65,AI65,AK65,AM65)</f>
        <v>0.18181818181818182</v>
      </c>
      <c r="AS65" s="33">
        <f>(AR65/AP65)^(1/AO65)</f>
        <v>1</v>
      </c>
      <c r="AT65" s="34">
        <f>MEDIAN(D65,F65,H65,J65,L65,N65,P65,R65,T65,V65,X65,Z65,AB65,AD65,AF65,AH65,AJ65,AL65)</f>
        <v>28</v>
      </c>
      <c r="AU65" s="28">
        <f>COUNTIF(D65:AL65,1)/2</f>
        <v>0</v>
      </c>
      <c r="AV65" s="28">
        <f>COUNTIF(D65:AL65,2)</f>
        <v>0</v>
      </c>
      <c r="AW65" s="28">
        <f>COUNTIF(D65:AL65,3)</f>
        <v>0</v>
      </c>
      <c r="AX65" s="28">
        <f>COUNTIF(D65:AL65,4)</f>
        <v>0</v>
      </c>
      <c r="AY65" s="28">
        <f>COUNTIF(D65:AL65,5)</f>
        <v>0</v>
      </c>
      <c r="AZ65" s="28">
        <f>COUNTIF(D65:AL65,6)</f>
        <v>0</v>
      </c>
      <c r="BA65" s="28">
        <f>COUNTIF(D65:AL65,7)</f>
        <v>0</v>
      </c>
      <c r="BB65" s="28">
        <f>COUNTIF(D65:AL65,8)</f>
        <v>0</v>
      </c>
      <c r="BC65" s="28">
        <f>COUNTIF(D65:AL65,9)</f>
        <v>0</v>
      </c>
      <c r="BD65" s="28">
        <f>COUNTIF(D65:AL65,10)</f>
        <v>0</v>
      </c>
      <c r="BE65" s="28">
        <f>COUNTIF(D65:AL65,11)</f>
        <v>0</v>
      </c>
      <c r="BF65" s="28">
        <f>COUNTIF(D65:AL65,12)</f>
        <v>0</v>
      </c>
      <c r="BG65" s="28">
        <f>COUNTIF(D65:AL65,13)</f>
        <v>0</v>
      </c>
      <c r="BH65" s="28">
        <f>COUNTIF(D65:AL65,14)</f>
        <v>0</v>
      </c>
      <c r="BI65" s="28">
        <f>COUNTIF(D65:AL65,15)</f>
        <v>0</v>
      </c>
      <c r="BJ65" s="28">
        <f>COUNTIF(D65:AL65,16)</f>
        <v>0</v>
      </c>
      <c r="BK65" s="28">
        <f>COUNTIF(D65:AL65,17)</f>
        <v>0</v>
      </c>
      <c r="BL65" s="28">
        <f>COUNTIF(D65:AL65,18)</f>
        <v>0</v>
      </c>
      <c r="BM65" s="28">
        <f>COUNTIF(D65:AL65,19)</f>
        <v>0</v>
      </c>
      <c r="BN65" s="28">
        <f>COUNTIF(D65:AL65,20)</f>
        <v>0</v>
      </c>
      <c r="BO65" s="28">
        <f>COUNTIF(D65:AL65,21)</f>
        <v>0</v>
      </c>
      <c r="BP65" s="28">
        <f>COUNTIF(D65:AL65,22)</f>
        <v>0</v>
      </c>
      <c r="BQ65" s="28">
        <f>COUNTIF(D65:AL65,23)</f>
        <v>0</v>
      </c>
      <c r="BR65" s="28">
        <f>COUNTIF(D65:AL65,24)</f>
        <v>0</v>
      </c>
      <c r="BS65" s="28">
        <f>COUNTIF(D65:AL65,25)</f>
        <v>0</v>
      </c>
      <c r="BT65" s="28">
        <f>COUNTIF(D65:AL65,26)</f>
        <v>0</v>
      </c>
      <c r="BU65" s="28">
        <f>COUNTIF(D65:AL65,27)</f>
        <v>0</v>
      </c>
      <c r="BV65" s="56">
        <f>COUNTIF(D65:AL65,28)</f>
        <v>1</v>
      </c>
      <c r="BW65" s="28">
        <f>COUNTIF(D65:AL65,29)</f>
        <v>0</v>
      </c>
      <c r="BX65" s="28">
        <f>COUNTIF(D65:AL65,30)</f>
        <v>0</v>
      </c>
      <c r="BY65" s="28"/>
    </row>
    <row r="66" spans="1:77" ht="12.75">
      <c r="A66" s="30">
        <v>17</v>
      </c>
      <c r="B66" s="54" t="s">
        <v>62</v>
      </c>
      <c r="C66" s="27">
        <f>SUM(E66,G66,I66,K66,M66,O66,Q66,S66,U66,W66,Y66,AA66,AC66,AE66,AG66,AI66,AK66,AM66)</f>
        <v>1.3564393939393937</v>
      </c>
      <c r="D66" s="21"/>
      <c r="E66" s="8"/>
      <c r="F66" s="23">
        <v>16</v>
      </c>
      <c r="G66" s="8">
        <f>(21-F66)/20</f>
        <v>0.25</v>
      </c>
      <c r="H66" s="23">
        <v>11</v>
      </c>
      <c r="I66" s="8">
        <f>(13-H66)/12</f>
        <v>0.16666666666666666</v>
      </c>
      <c r="J66" s="23">
        <v>14</v>
      </c>
      <c r="K66" s="8">
        <f>(17-J66)/16</f>
        <v>0.1875</v>
      </c>
      <c r="L66" s="23">
        <v>12</v>
      </c>
      <c r="M66" s="8">
        <f>(13-L66)/12</f>
        <v>0.08333333333333333</v>
      </c>
      <c r="N66" s="23"/>
      <c r="O66" s="8"/>
      <c r="P66" s="23"/>
      <c r="Q66" s="8"/>
      <c r="R66" s="23">
        <v>7</v>
      </c>
      <c r="S66" s="8">
        <f>(10-R66)/9</f>
        <v>0.3333333333333333</v>
      </c>
      <c r="T66" s="23">
        <v>32</v>
      </c>
      <c r="U66" s="8">
        <f>(34-T66)/33</f>
        <v>0.06060606060606061</v>
      </c>
      <c r="V66" s="21">
        <v>18</v>
      </c>
      <c r="W66" s="8">
        <f>(21-V66)/20</f>
        <v>0.15</v>
      </c>
      <c r="X66" s="23">
        <v>8</v>
      </c>
      <c r="Y66" s="8">
        <f>(9-X66)/8</f>
        <v>0.125</v>
      </c>
      <c r="Z66" s="23"/>
      <c r="AA66" s="35"/>
      <c r="AB66" s="23"/>
      <c r="AC66" s="8"/>
      <c r="AD66" s="23"/>
      <c r="AE66" s="8"/>
      <c r="AF66" s="23"/>
      <c r="AG66" s="6"/>
      <c r="AH66" s="23"/>
      <c r="AI66" s="6"/>
      <c r="AJ66" s="23"/>
      <c r="AK66" s="6"/>
      <c r="AL66" s="23"/>
      <c r="AM66" s="8"/>
      <c r="AN66" s="12"/>
      <c r="AO66" s="45">
        <f>COUNT(D66,F66,H66,J66,L66,N66,P66,R66,T66,V66,X66,Z66,AB66,AD66,AF66,AH66,AJ66,AL66)</f>
        <v>8</v>
      </c>
      <c r="AP66" s="47">
        <f>MIN(E66,G66,I66,K66,M66,O66,Q66,S66,U66,W66,Y66,AA66,AC66,AE66,AG66,AI66,AK66,AM66)</f>
        <v>0.06060606060606061</v>
      </c>
      <c r="AQ66" s="48">
        <f>C66/AO66</f>
        <v>0.16955492424242422</v>
      </c>
      <c r="AR66" s="47">
        <f>MAX(E66,G66,I66,K66,M66,O66,Q66,S66,U66,W66,Y66,AA66,AC66,AE66,AG66,AI66,AK66,AM66)</f>
        <v>0.3333333333333333</v>
      </c>
      <c r="AS66" s="52">
        <f>(AR66/AP66)^(1/AO66)</f>
        <v>1.237500366385559</v>
      </c>
      <c r="AT66" s="53">
        <f>MEDIAN(D66,F66,H66,J66,L66,N66,P66,R66,T66,V66,X66,Z66,AB66,AD66,AF66,AH66,AJ66,AL66)</f>
        <v>13</v>
      </c>
      <c r="AU66" s="28">
        <f>COUNTIF(D66:AL66,1)/2</f>
        <v>0</v>
      </c>
      <c r="AV66" s="28">
        <f>COUNTIF(D66:AL66,2)</f>
        <v>0</v>
      </c>
      <c r="AW66" s="28">
        <f>COUNTIF(D66:AL66,3)</f>
        <v>0</v>
      </c>
      <c r="AX66" s="28">
        <f>COUNTIF(D66:AL66,4)</f>
        <v>0</v>
      </c>
      <c r="AY66" s="28">
        <f>COUNTIF(D66:AL66,5)</f>
        <v>0</v>
      </c>
      <c r="AZ66" s="28">
        <f>COUNTIF(D66:AL66,6)</f>
        <v>0</v>
      </c>
      <c r="BA66" s="49">
        <f>COUNTIF(D66:AL66,7)</f>
        <v>1</v>
      </c>
      <c r="BB66" s="49">
        <f>COUNTIF(D66:AL66,8)</f>
        <v>1</v>
      </c>
      <c r="BC66" s="28">
        <f>COUNTIF(D66:AL66,9)</f>
        <v>0</v>
      </c>
      <c r="BD66" s="28">
        <f>COUNTIF(D66:AL66,10)</f>
        <v>0</v>
      </c>
      <c r="BE66" s="49">
        <f>COUNTIF(D66:AL66,11)</f>
        <v>1</v>
      </c>
      <c r="BF66" s="49">
        <f>COUNTIF(D66:AL66,12)</f>
        <v>1</v>
      </c>
      <c r="BG66" s="28">
        <f>COUNTIF(D66:AL66,13)</f>
        <v>0</v>
      </c>
      <c r="BH66" s="49">
        <f>COUNTIF(D66:AL66,14)</f>
        <v>1</v>
      </c>
      <c r="BI66" s="28">
        <f>COUNTIF(D66:AL66,15)</f>
        <v>0</v>
      </c>
      <c r="BJ66" s="46">
        <f>COUNTIF(D66:AL66,16)</f>
        <v>1</v>
      </c>
      <c r="BK66" s="28">
        <f>COUNTIF(D66:AL66,17)</f>
        <v>0</v>
      </c>
      <c r="BL66" s="49">
        <f>COUNTIF(D66:AL66,18)</f>
        <v>1</v>
      </c>
      <c r="BM66" s="28">
        <f>COUNTIF(D66:AL66,19)</f>
        <v>0</v>
      </c>
      <c r="BN66" s="28">
        <f>COUNTIF(D66:AL66,20)</f>
        <v>0</v>
      </c>
      <c r="BO66" s="28">
        <f>COUNTIF(D66:AL66,21)</f>
        <v>0</v>
      </c>
      <c r="BP66" s="28">
        <f>COUNTIF(D66:AL66,22)</f>
        <v>0</v>
      </c>
      <c r="BQ66" s="28">
        <f>COUNTIF(D66:AL66,23)</f>
        <v>0</v>
      </c>
      <c r="BR66" s="28">
        <f>COUNTIF(D66:AL66,24)</f>
        <v>0</v>
      </c>
      <c r="BS66" s="28">
        <f>COUNTIF(D66:AL66,25)</f>
        <v>0</v>
      </c>
      <c r="BT66" s="28">
        <f>COUNTIF(D66:AL66,26)</f>
        <v>0</v>
      </c>
      <c r="BU66" s="28">
        <f>COUNTIF(D66:AL66,27)</f>
        <v>0</v>
      </c>
      <c r="BV66" s="28">
        <f>COUNTIF(D66:AL66,28)</f>
        <v>0</v>
      </c>
      <c r="BW66" s="28">
        <f>COUNTIF(D66:AL66,29)</f>
        <v>0</v>
      </c>
      <c r="BX66" s="28">
        <f>COUNTIF(D66:AL66,30)</f>
        <v>0</v>
      </c>
      <c r="BY66" s="56">
        <v>1</v>
      </c>
    </row>
    <row r="67" spans="1:77" ht="12.75">
      <c r="A67" s="30"/>
      <c r="B67" s="54" t="s">
        <v>114</v>
      </c>
      <c r="C67" s="27">
        <f>SUM(E67,G67,I67,K67,M67,O67,Q67,S67,U67,W67,Y67,AA67,AC67,AE67,AG67,AI67,AK67,AM67)</f>
        <v>0.12121212121212122</v>
      </c>
      <c r="D67" s="21"/>
      <c r="E67" s="8"/>
      <c r="F67" s="23"/>
      <c r="G67" s="8"/>
      <c r="H67" s="23"/>
      <c r="I67" s="8"/>
      <c r="J67" s="23"/>
      <c r="K67" s="8"/>
      <c r="L67" s="23"/>
      <c r="M67" s="8"/>
      <c r="N67" s="23"/>
      <c r="O67" s="8"/>
      <c r="P67" s="23"/>
      <c r="Q67" s="8"/>
      <c r="R67" s="23"/>
      <c r="S67" s="8"/>
      <c r="T67" s="23">
        <v>30</v>
      </c>
      <c r="U67" s="8">
        <f>(34-T67)/33</f>
        <v>0.12121212121212122</v>
      </c>
      <c r="V67" s="21"/>
      <c r="W67" s="8"/>
      <c r="X67" s="23"/>
      <c r="Y67" s="8"/>
      <c r="Z67" s="23"/>
      <c r="AA67" s="35"/>
      <c r="AB67" s="23"/>
      <c r="AC67" s="8"/>
      <c r="AD67" s="23"/>
      <c r="AE67" s="8"/>
      <c r="AF67" s="23"/>
      <c r="AG67" s="6"/>
      <c r="AH67" s="23"/>
      <c r="AI67" s="6"/>
      <c r="AJ67" s="23"/>
      <c r="AK67" s="6"/>
      <c r="AL67" s="23"/>
      <c r="AM67" s="8"/>
      <c r="AN67" s="12"/>
      <c r="AO67" s="45">
        <f>COUNT(D67,F67,H67,J67,L67,N67,P67,R67,T67,V67,X67,Z67,AB67,AD67,AF67,AH67,AJ67,AL67)</f>
        <v>1</v>
      </c>
      <c r="AP67" s="31">
        <f>MIN(E67,G67,I67,K67,M67,O67,Q67,S67,U67,W67,Y67,AA67,AC67,AE67,AG67,AI67,AK67,AM67)</f>
        <v>0.12121212121212122</v>
      </c>
      <c r="AQ67" s="32">
        <f>C67/AO67</f>
        <v>0.12121212121212122</v>
      </c>
      <c r="AR67" s="31">
        <f>MAX(E67,G67,I67,K67,M67,O67,Q67,S67,U67,W67,Y67,AA67,AC67,AE67,AG67,AI67,AK67,AM67)</f>
        <v>0.12121212121212122</v>
      </c>
      <c r="AS67" s="33">
        <f>(AR67/AP67)^(1/AO67)</f>
        <v>1</v>
      </c>
      <c r="AT67" s="34">
        <f>MEDIAN(D67,F67,H67,J67,L67,N67,P67,R67,T67,V67,X67,Z67,AB67,AD67,AF67,AH67,AJ67,AL67)</f>
        <v>30</v>
      </c>
      <c r="AU67" s="28">
        <f>COUNTIF(D67:AL67,1)/2</f>
        <v>0</v>
      </c>
      <c r="AV67" s="28">
        <f>COUNTIF(D67:AL67,2)</f>
        <v>0</v>
      </c>
      <c r="AW67" s="28">
        <f>COUNTIF(D67:AL67,3)</f>
        <v>0</v>
      </c>
      <c r="AX67" s="28">
        <f>COUNTIF(D67:AL67,4)</f>
        <v>0</v>
      </c>
      <c r="AY67" s="28">
        <f>COUNTIF(D67:AL67,5)</f>
        <v>0</v>
      </c>
      <c r="AZ67" s="28">
        <f>COUNTIF(D67:AL67,6)</f>
        <v>0</v>
      </c>
      <c r="BA67" s="28">
        <f>COUNTIF(D67:AL67,7)</f>
        <v>0</v>
      </c>
      <c r="BB67" s="28">
        <f>COUNTIF(D67:AL67,8)</f>
        <v>0</v>
      </c>
      <c r="BC67" s="28">
        <f>COUNTIF(D67:AL67,9)</f>
        <v>0</v>
      </c>
      <c r="BD67" s="28">
        <f>COUNTIF(D67:AL67,10)</f>
        <v>0</v>
      </c>
      <c r="BE67" s="28">
        <f>COUNTIF(D67:AL67,11)</f>
        <v>0</v>
      </c>
      <c r="BF67" s="28">
        <f>COUNTIF(D67:AL67,12)</f>
        <v>0</v>
      </c>
      <c r="BG67" s="28">
        <f>COUNTIF(D67:AL67,13)</f>
        <v>0</v>
      </c>
      <c r="BH67" s="28">
        <f>COUNTIF(D67:AL67,14)</f>
        <v>0</v>
      </c>
      <c r="BI67" s="28">
        <f>COUNTIF(D67:AL67,15)</f>
        <v>0</v>
      </c>
      <c r="BJ67" s="28">
        <f>COUNTIF(D67:AL67,16)</f>
        <v>0</v>
      </c>
      <c r="BK67" s="28">
        <f>COUNTIF(D67:AL67,17)</f>
        <v>0</v>
      </c>
      <c r="BL67" s="28">
        <f>COUNTIF(D67:AL67,18)</f>
        <v>0</v>
      </c>
      <c r="BM67" s="28">
        <f>COUNTIF(D67:AL67,19)</f>
        <v>0</v>
      </c>
      <c r="BN67" s="28">
        <f>COUNTIF(D67:AL67,20)</f>
        <v>0</v>
      </c>
      <c r="BO67" s="28">
        <f>COUNTIF(D67:AL67,21)</f>
        <v>0</v>
      </c>
      <c r="BP67" s="28">
        <f>COUNTIF(D67:AL67,22)</f>
        <v>0</v>
      </c>
      <c r="BQ67" s="28">
        <f>COUNTIF(D67:AL67,23)</f>
        <v>0</v>
      </c>
      <c r="BR67" s="28">
        <f>COUNTIF(D67:AL67,24)</f>
        <v>0</v>
      </c>
      <c r="BS67" s="28">
        <f>COUNTIF(D67:AL67,25)</f>
        <v>0</v>
      </c>
      <c r="BT67" s="28">
        <f>COUNTIF(D67:AL67,26)</f>
        <v>0</v>
      </c>
      <c r="BU67" s="28">
        <f>COUNTIF(D67:AL67,27)</f>
        <v>0</v>
      </c>
      <c r="BV67" s="28">
        <f>COUNTIF(D67:AL67,28)</f>
        <v>0</v>
      </c>
      <c r="BW67" s="28">
        <f>COUNTIF(D67:AL67,29)</f>
        <v>0</v>
      </c>
      <c r="BX67" s="56">
        <f>COUNTIF(D67:AL67,30)</f>
        <v>1</v>
      </c>
      <c r="BY67" s="28"/>
    </row>
    <row r="68" spans="1:77" ht="12.75">
      <c r="A68" s="30"/>
      <c r="B68" s="17" t="s">
        <v>115</v>
      </c>
      <c r="C68" s="27">
        <f>SUM(E68,G68,I68,K68,M68,O68,Q68,S68,U68,W68,Y68,AA68,AC68,AE68,AG68,AI68,AK68,AM68)</f>
        <v>0.030303030303030304</v>
      </c>
      <c r="D68" s="20"/>
      <c r="E68" s="8"/>
      <c r="F68" s="22"/>
      <c r="G68" s="8"/>
      <c r="H68" s="22"/>
      <c r="I68" s="8"/>
      <c r="J68" s="22"/>
      <c r="K68" s="8"/>
      <c r="L68" s="22"/>
      <c r="M68" s="8"/>
      <c r="N68" s="22"/>
      <c r="O68" s="8"/>
      <c r="P68" s="22"/>
      <c r="Q68" s="8"/>
      <c r="R68" s="22"/>
      <c r="S68" s="8"/>
      <c r="T68" s="22">
        <v>33</v>
      </c>
      <c r="U68" s="8">
        <f>(34-T68)/33</f>
        <v>0.030303030303030304</v>
      </c>
      <c r="V68" s="20"/>
      <c r="W68" s="8"/>
      <c r="X68" s="22"/>
      <c r="Y68" s="8"/>
      <c r="Z68" s="22"/>
      <c r="AA68" s="35"/>
      <c r="AB68" s="22"/>
      <c r="AC68" s="8"/>
      <c r="AD68" s="22"/>
      <c r="AE68" s="8"/>
      <c r="AF68" s="22"/>
      <c r="AG68" s="8"/>
      <c r="AH68" s="22"/>
      <c r="AI68" s="6"/>
      <c r="AJ68" s="22"/>
      <c r="AK68" s="8"/>
      <c r="AL68" s="22"/>
      <c r="AM68" s="8"/>
      <c r="AN68" s="11"/>
      <c r="AO68" s="45">
        <f>COUNT(D68,F68,H68,J68,L68,N68,P68,R68,T68,V68,X68,Z68,AB68,AD68,AF68,AH68,AJ68,AL68)</f>
        <v>1</v>
      </c>
      <c r="AP68" s="31">
        <f>MIN(E68,G68,I68,K68,M68,O68,Q68,S68,U68,W68,Y68,AA68,AC68,AE68,AG68,AI68,AK68,AM68)</f>
        <v>0.030303030303030304</v>
      </c>
      <c r="AQ68" s="32">
        <f>C68/AO68</f>
        <v>0.030303030303030304</v>
      </c>
      <c r="AR68" s="31">
        <f>MAX(E68,G68,I68,K68,M68,O68,Q68,S68,U68,W68,Y68,AA68,AC68,AE68,AG68,AI68,AK68,AM68)</f>
        <v>0.030303030303030304</v>
      </c>
      <c r="AS68" s="33">
        <f>(AR68/AP68)^(1/AO68)</f>
        <v>1</v>
      </c>
      <c r="AT68" s="34">
        <f>MEDIAN(D68,F68,H68,J68,L68,N68,P68,R68,T68,V68,X68,Z68,AB68,AD68,AF68,AH68,AJ68,AL68)</f>
        <v>33</v>
      </c>
      <c r="AU68" s="28">
        <f>COUNTIF(D68:AL68,1)/2</f>
        <v>0</v>
      </c>
      <c r="AV68" s="28">
        <f>COUNTIF(D68:AL68,2)</f>
        <v>0</v>
      </c>
      <c r="AW68" s="28">
        <f>COUNTIF(D68:AL68,3)</f>
        <v>0</v>
      </c>
      <c r="AX68" s="28">
        <f>COUNTIF(D68:AL68,4)</f>
        <v>0</v>
      </c>
      <c r="AY68" s="28">
        <f>COUNTIF(D68:AL68,5)</f>
        <v>0</v>
      </c>
      <c r="AZ68" s="28">
        <f>COUNTIF(D68:AL68,6)</f>
        <v>0</v>
      </c>
      <c r="BA68" s="28">
        <f>COUNTIF(D68:AL68,7)</f>
        <v>0</v>
      </c>
      <c r="BB68" s="28">
        <f>COUNTIF(D68:AL68,8)</f>
        <v>0</v>
      </c>
      <c r="BC68" s="28">
        <f>COUNTIF(D68:AL68,9)</f>
        <v>0</v>
      </c>
      <c r="BD68" s="28">
        <f>COUNTIF(D68:AL68,10)</f>
        <v>0</v>
      </c>
      <c r="BE68" s="28">
        <f>COUNTIF(D68:AL68,11)</f>
        <v>0</v>
      </c>
      <c r="BF68" s="28">
        <f>COUNTIF(D68:AL68,12)</f>
        <v>0</v>
      </c>
      <c r="BG68" s="28">
        <f>COUNTIF(D68:AL68,13)</f>
        <v>0</v>
      </c>
      <c r="BH68" s="28">
        <f>COUNTIF(D68:AL68,14)</f>
        <v>0</v>
      </c>
      <c r="BI68" s="28">
        <f>COUNTIF(D68:AL68,15)</f>
        <v>0</v>
      </c>
      <c r="BJ68" s="28">
        <f>COUNTIF(D68:AL68,16)</f>
        <v>0</v>
      </c>
      <c r="BK68" s="28">
        <f>COUNTIF(D68:AL68,17)</f>
        <v>0</v>
      </c>
      <c r="BL68" s="28">
        <f>COUNTIF(D68:AL68,18)</f>
        <v>0</v>
      </c>
      <c r="BM68" s="28">
        <f>COUNTIF(D68:AL68,19)</f>
        <v>0</v>
      </c>
      <c r="BN68" s="28">
        <f>COUNTIF(D68:AL68,20)</f>
        <v>0</v>
      </c>
      <c r="BO68" s="28">
        <f>COUNTIF(D68:AL68,21)</f>
        <v>0</v>
      </c>
      <c r="BP68" s="28">
        <f>COUNTIF(D68:AL68,22)</f>
        <v>0</v>
      </c>
      <c r="BQ68" s="28">
        <f>COUNTIF(D68:AL68,23)</f>
        <v>0</v>
      </c>
      <c r="BR68" s="28">
        <f>COUNTIF(D68:AL68,24)</f>
        <v>0</v>
      </c>
      <c r="BS68" s="28">
        <f>COUNTIF(D68:AL68,25)</f>
        <v>0</v>
      </c>
      <c r="BT68" s="28">
        <f>COUNTIF(D68:AL68,26)</f>
        <v>0</v>
      </c>
      <c r="BU68" s="28">
        <f>COUNTIF(D68:AL68,27)</f>
        <v>0</v>
      </c>
      <c r="BV68" s="28">
        <f>COUNTIF(D68:AL68,28)</f>
        <v>0</v>
      </c>
      <c r="BW68" s="28">
        <f>COUNTIF(D68:AL68,29)</f>
        <v>0</v>
      </c>
      <c r="BX68" s="28">
        <f>COUNTIF(D68:AL68,30)</f>
        <v>0</v>
      </c>
      <c r="BY68" s="56">
        <v>1</v>
      </c>
    </row>
    <row r="69" spans="1:77" ht="12.75">
      <c r="A69" s="70"/>
      <c r="B69" s="50" t="s">
        <v>79</v>
      </c>
      <c r="C69" s="71">
        <f>SUM(E69,G69,I69,K69,M69,O69,Q69,S69,U69,W69,Y69,AA69,AC69,AE69,AG69,AI69,AK69,AM69)</f>
        <v>0</v>
      </c>
      <c r="D69" s="51">
        <v>3</v>
      </c>
      <c r="E69" s="72"/>
      <c r="F69" s="51"/>
      <c r="G69" s="72"/>
      <c r="H69" s="51">
        <v>7</v>
      </c>
      <c r="I69" s="72"/>
      <c r="J69" s="51">
        <v>1</v>
      </c>
      <c r="K69" s="72"/>
      <c r="L69" s="51">
        <v>1</v>
      </c>
      <c r="M69" s="72"/>
      <c r="N69" s="51">
        <v>1</v>
      </c>
      <c r="O69" s="72"/>
      <c r="P69" s="23"/>
      <c r="Q69" s="6"/>
      <c r="R69" s="23"/>
      <c r="S69" s="6"/>
      <c r="T69" s="23"/>
      <c r="U69" s="6"/>
      <c r="V69" s="23"/>
      <c r="W69" s="6"/>
      <c r="X69" s="21"/>
      <c r="Y69" s="8"/>
      <c r="Z69" s="23"/>
      <c r="AA69" s="35"/>
      <c r="AB69" s="23"/>
      <c r="AC69" s="8"/>
      <c r="AD69" s="23"/>
      <c r="AE69" s="8"/>
      <c r="AF69" s="23"/>
      <c r="AG69" s="6"/>
      <c r="AH69" s="23"/>
      <c r="AI69" s="6"/>
      <c r="AJ69" s="23"/>
      <c r="AK69" s="6"/>
      <c r="AL69" s="23"/>
      <c r="AM69" s="8"/>
      <c r="AN69" s="12"/>
      <c r="AO69" s="74">
        <f>COUNT(D69,F69,H69,J69,L69,N69,P69,R69,T69,V69,X69,Z69,AB69,AD69,AF69,AH69,AJ69,AL69)</f>
        <v>5</v>
      </c>
      <c r="AP69" s="75"/>
      <c r="AQ69" s="48"/>
      <c r="AR69" s="75"/>
      <c r="AS69" s="76"/>
      <c r="AT69" s="84"/>
      <c r="AU69" s="81">
        <v>3</v>
      </c>
      <c r="AV69" s="79">
        <f>COUNTIF(D69:AL69,2)</f>
        <v>0</v>
      </c>
      <c r="AW69" s="80">
        <f>COUNTIF(D69:AL69,3)</f>
        <v>1</v>
      </c>
      <c r="AX69" s="79">
        <f>COUNTIF(D69:AL69,4)</f>
        <v>0</v>
      </c>
      <c r="AY69" s="79">
        <f>COUNTIF(D69:AL69,5)</f>
        <v>0</v>
      </c>
      <c r="AZ69" s="79">
        <f>COUNTIF(D69:AL69,6)</f>
        <v>0</v>
      </c>
      <c r="BA69" s="78">
        <f>COUNTIF(D69:AL69,7)</f>
        <v>1</v>
      </c>
      <c r="BB69" s="79">
        <f>COUNTIF(D69:AL69,8)</f>
        <v>0</v>
      </c>
      <c r="BC69" s="79">
        <f>COUNTIF(D69:AL69,9)</f>
        <v>0</v>
      </c>
      <c r="BD69" s="79">
        <f>COUNTIF(D69:AL69,10)</f>
        <v>0</v>
      </c>
      <c r="BE69" s="79">
        <f>COUNTIF(D69:AL69,11)</f>
        <v>0</v>
      </c>
      <c r="BF69" s="79">
        <f>COUNTIF(D69:AL69,12)</f>
        <v>0</v>
      </c>
      <c r="BG69" s="79">
        <f>COUNTIF(D69:AL69,13)</f>
        <v>0</v>
      </c>
      <c r="BH69" s="79">
        <f>COUNTIF(D69:AL69,14)</f>
        <v>0</v>
      </c>
      <c r="BI69" s="79">
        <f>COUNTIF(D69:AL69,15)</f>
        <v>0</v>
      </c>
      <c r="BJ69" s="79">
        <f>COUNTIF(D69:AL69,16)</f>
        <v>0</v>
      </c>
      <c r="BK69" s="79">
        <f>COUNTIF(D69:AL69,17)</f>
        <v>0</v>
      </c>
      <c r="BL69" s="79">
        <f>COUNTIF(D69:AL69,18)</f>
        <v>0</v>
      </c>
      <c r="BM69" s="79">
        <f>COUNTIF(D69:AL69,19)</f>
        <v>0</v>
      </c>
      <c r="BN69" s="79">
        <f>COUNTIF(D69:AL69,20)</f>
        <v>0</v>
      </c>
      <c r="BO69" s="79">
        <f>COUNTIF(D69:AL69,21)</f>
        <v>0</v>
      </c>
      <c r="BP69" s="79">
        <f>COUNTIF(D69:AL69,22)</f>
        <v>0</v>
      </c>
      <c r="BQ69" s="79">
        <f>COUNTIF(D69:AL69,23)</f>
        <v>0</v>
      </c>
      <c r="BR69" s="79">
        <f>COUNTIF(D69:AL69,24)</f>
        <v>0</v>
      </c>
      <c r="BS69" s="79">
        <f>COUNTIF(D69:AL69,25)</f>
        <v>0</v>
      </c>
      <c r="BT69" s="79">
        <f>COUNTIF(D69:AL69,26)</f>
        <v>0</v>
      </c>
      <c r="BU69" s="79">
        <f>COUNTIF(D69:AL69,27)</f>
        <v>0</v>
      </c>
      <c r="BV69" s="79">
        <f>COUNTIF(D69:AL69,28)</f>
        <v>0</v>
      </c>
      <c r="BW69" s="79">
        <f>COUNTIF(D69:AL69,29)</f>
        <v>0</v>
      </c>
      <c r="BX69" s="79">
        <f>COUNTIF(D69:AL69,30)</f>
        <v>0</v>
      </c>
      <c r="BY69" s="79"/>
    </row>
    <row r="70" spans="1:77" ht="12.75">
      <c r="A70" s="73"/>
      <c r="B70" s="50" t="s">
        <v>77</v>
      </c>
      <c r="C70" s="71">
        <f>SUM(E70,G70,I70,K70,M70,O70,Q70,S70,U70,W70,Y70,AA70,AC70,AE70,AG70,AI70,AK70,AM70)</f>
        <v>0</v>
      </c>
      <c r="D70" s="51">
        <v>1</v>
      </c>
      <c r="E70" s="72"/>
      <c r="F70" s="51">
        <v>1</v>
      </c>
      <c r="G70" s="72"/>
      <c r="H70" s="51">
        <v>1</v>
      </c>
      <c r="I70" s="72"/>
      <c r="J70" s="23"/>
      <c r="K70" s="6"/>
      <c r="L70" s="23"/>
      <c r="M70" s="6"/>
      <c r="N70" s="23"/>
      <c r="O70" s="6"/>
      <c r="P70" s="23"/>
      <c r="Q70" s="6"/>
      <c r="R70" s="23"/>
      <c r="S70" s="6"/>
      <c r="T70" s="23"/>
      <c r="U70" s="6"/>
      <c r="V70" s="23"/>
      <c r="W70" s="6"/>
      <c r="X70" s="23"/>
      <c r="Y70" s="6"/>
      <c r="Z70" s="23"/>
      <c r="AA70" s="91"/>
      <c r="AB70" s="23"/>
      <c r="AC70" s="6"/>
      <c r="AD70" s="23"/>
      <c r="AE70" s="6"/>
      <c r="AF70" s="23"/>
      <c r="AG70" s="6"/>
      <c r="AH70" s="23"/>
      <c r="AI70" s="6"/>
      <c r="AJ70" s="23"/>
      <c r="AK70" s="6"/>
      <c r="AL70" s="23"/>
      <c r="AM70" s="6"/>
      <c r="AN70" s="92"/>
      <c r="AO70" s="74">
        <f>COUNT(D70,F70,H70,J70,L70,N70,P70,R70,T70,V70,X70,Z70,AB70,AD70,AF70,AH70,AJ70,AL70)</f>
        <v>3</v>
      </c>
      <c r="AP70" s="75"/>
      <c r="AQ70" s="48"/>
      <c r="AR70" s="75"/>
      <c r="AS70" s="77"/>
      <c r="AT70" s="85"/>
      <c r="AU70" s="82">
        <v>3</v>
      </c>
      <c r="AV70" s="79">
        <f>COUNTIF(D70:AL70,2)</f>
        <v>0</v>
      </c>
      <c r="AW70" s="79">
        <f>COUNTIF(D70:AL70,3)</f>
        <v>0</v>
      </c>
      <c r="AX70" s="79">
        <f>COUNTIF(D70:AL70,4)</f>
        <v>0</v>
      </c>
      <c r="AY70" s="79">
        <f>COUNTIF(D70:AL70,5)</f>
        <v>0</v>
      </c>
      <c r="AZ70" s="79">
        <f>COUNTIF(D70:AL70,6)</f>
        <v>0</v>
      </c>
      <c r="BA70" s="79">
        <f>COUNTIF(D70:AL70,7)</f>
        <v>0</v>
      </c>
      <c r="BB70" s="79">
        <f>COUNTIF(D70:AL70,8)</f>
        <v>0</v>
      </c>
      <c r="BC70" s="79">
        <f>COUNTIF(D70:AL70,9)</f>
        <v>0</v>
      </c>
      <c r="BD70" s="79">
        <f>COUNTIF(D70:AL70,10)</f>
        <v>0</v>
      </c>
      <c r="BE70" s="79">
        <f>COUNTIF(D70:AL70,11)</f>
        <v>0</v>
      </c>
      <c r="BF70" s="79">
        <f>COUNTIF(D70:AL70,12)</f>
        <v>0</v>
      </c>
      <c r="BG70" s="79">
        <f>COUNTIF(D70:AL70,13)</f>
        <v>0</v>
      </c>
      <c r="BH70" s="79">
        <f>COUNTIF(D70:AL70,14)</f>
        <v>0</v>
      </c>
      <c r="BI70" s="79">
        <f>COUNTIF(D70:AL70,15)</f>
        <v>0</v>
      </c>
      <c r="BJ70" s="79">
        <f>COUNTIF(D70:AL70,16)</f>
        <v>0</v>
      </c>
      <c r="BK70" s="79">
        <f>COUNTIF(D70:AL70,17)</f>
        <v>0</v>
      </c>
      <c r="BL70" s="79">
        <f>COUNTIF(D70:AL70,18)</f>
        <v>0</v>
      </c>
      <c r="BM70" s="79">
        <f>COUNTIF(D70:AL70,19)</f>
        <v>0</v>
      </c>
      <c r="BN70" s="79">
        <f>COUNTIF(D70:AL70,20)</f>
        <v>0</v>
      </c>
      <c r="BO70" s="79">
        <f>COUNTIF(D70:AL70,21)</f>
        <v>0</v>
      </c>
      <c r="BP70" s="79">
        <f>COUNTIF(D70:AL70,22)</f>
        <v>0</v>
      </c>
      <c r="BQ70" s="79">
        <f>COUNTIF(D70:AL70,23)</f>
        <v>0</v>
      </c>
      <c r="BR70" s="79">
        <f>COUNTIF(D70:AL70,24)</f>
        <v>0</v>
      </c>
      <c r="BS70" s="79">
        <f>COUNTIF(D70:AL70,25)</f>
        <v>0</v>
      </c>
      <c r="BT70" s="79">
        <f>COUNTIF(D70:AL70,26)</f>
        <v>0</v>
      </c>
      <c r="BU70" s="79">
        <f>COUNTIF(D70:AL70,27)</f>
        <v>0</v>
      </c>
      <c r="BV70" s="79">
        <f>COUNTIF(D70:AL70,28)</f>
        <v>0</v>
      </c>
      <c r="BW70" s="79">
        <f>COUNTIF(D70:AL70,29)</f>
        <v>0</v>
      </c>
      <c r="BX70" s="79">
        <f>COUNTIF(D70:AL70,30)</f>
        <v>0</v>
      </c>
      <c r="BY70" s="79"/>
    </row>
    <row r="71" spans="1:77" s="69" customFormat="1" ht="12.75">
      <c r="A71" s="59"/>
      <c r="B71" s="44"/>
      <c r="C71" s="60"/>
      <c r="D71" s="61"/>
      <c r="E71" s="60"/>
      <c r="F71" s="61"/>
      <c r="G71" s="60"/>
      <c r="H71" s="61"/>
      <c r="I71" s="60"/>
      <c r="J71" s="62"/>
      <c r="K71" s="57"/>
      <c r="L71" s="62"/>
      <c r="M71" s="57"/>
      <c r="N71" s="62"/>
      <c r="O71" s="57"/>
      <c r="P71" s="62"/>
      <c r="Q71" s="57"/>
      <c r="R71" s="62"/>
      <c r="S71" s="57"/>
      <c r="T71" s="62"/>
      <c r="U71" s="57"/>
      <c r="V71" s="62"/>
      <c r="W71" s="57"/>
      <c r="X71" s="62"/>
      <c r="Y71" s="57"/>
      <c r="Z71" s="62"/>
      <c r="AA71" s="63"/>
      <c r="AB71" s="62"/>
      <c r="AC71" s="57"/>
      <c r="AD71" s="62"/>
      <c r="AE71" s="57"/>
      <c r="AF71" s="62"/>
      <c r="AG71" s="57"/>
      <c r="AH71" s="62"/>
      <c r="AI71" s="57"/>
      <c r="AJ71" s="62"/>
      <c r="AK71" s="57"/>
      <c r="AL71" s="62"/>
      <c r="AM71" s="57"/>
      <c r="AN71" s="57"/>
      <c r="AO71" s="62"/>
      <c r="AP71" s="64"/>
      <c r="AQ71" s="65"/>
      <c r="AR71" s="64"/>
      <c r="AS71" s="66"/>
      <c r="AT71" s="67"/>
      <c r="AU71" s="5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</row>
    <row r="72" ht="12.75">
      <c r="B72" s="44"/>
    </row>
    <row r="73" ht="12.75">
      <c r="B73" s="44"/>
    </row>
    <row r="74" ht="12.75">
      <c r="B74" s="44"/>
    </row>
    <row r="75" ht="12.75">
      <c r="B75" s="44"/>
    </row>
    <row r="76" ht="12.75">
      <c r="B76" s="44"/>
    </row>
    <row r="77" ht="12.75">
      <c r="B77" s="44"/>
    </row>
    <row r="78" ht="12.75">
      <c r="B78" s="44"/>
    </row>
    <row r="79" ht="12.75">
      <c r="B79" s="44"/>
    </row>
    <row r="80" ht="12.75">
      <c r="B80" s="44"/>
    </row>
    <row r="81" ht="12.75">
      <c r="B81" s="44"/>
    </row>
    <row r="82" ht="12.75">
      <c r="B82" s="44"/>
    </row>
    <row r="83" ht="12.75">
      <c r="B83" s="44"/>
    </row>
    <row r="84" ht="12.75">
      <c r="B84" s="44"/>
    </row>
    <row r="85" ht="12.75">
      <c r="B85" s="44"/>
    </row>
    <row r="86" ht="12.75">
      <c r="B86" s="44"/>
    </row>
    <row r="87" ht="12.75">
      <c r="B87" s="44"/>
    </row>
    <row r="88" ht="12.75">
      <c r="B88" s="44"/>
    </row>
    <row r="89" ht="12.75">
      <c r="B89" s="44"/>
    </row>
    <row r="90" ht="12.75">
      <c r="B90" s="44"/>
    </row>
    <row r="91" ht="12.75">
      <c r="B91" s="44"/>
    </row>
    <row r="92" ht="12.75">
      <c r="B92" s="44"/>
    </row>
    <row r="93" ht="12.75">
      <c r="B93" s="44"/>
    </row>
    <row r="94" ht="12.75">
      <c r="B94" s="44"/>
    </row>
    <row r="95" ht="12.75">
      <c r="B95" s="44"/>
    </row>
    <row r="96" ht="12.75">
      <c r="B96" s="44"/>
    </row>
    <row r="97" ht="12.75">
      <c r="B97" s="44"/>
    </row>
    <row r="98" ht="12.75">
      <c r="B98" s="44"/>
    </row>
    <row r="99" ht="12.75">
      <c r="B99" s="44"/>
    </row>
    <row r="100" ht="12.75">
      <c r="B100" s="44"/>
    </row>
    <row r="101" ht="12.75">
      <c r="B101" s="44"/>
    </row>
    <row r="102" ht="12.75">
      <c r="B102" s="44"/>
    </row>
    <row r="103" ht="12.75">
      <c r="B103" s="44"/>
    </row>
    <row r="104" ht="12.75">
      <c r="B104" s="44"/>
    </row>
    <row r="105" ht="12.75">
      <c r="B105" s="44"/>
    </row>
    <row r="106" ht="12.75">
      <c r="B106" s="44"/>
    </row>
    <row r="107" ht="12.75">
      <c r="B107" s="44"/>
    </row>
    <row r="108" ht="12.75">
      <c r="B108" s="44"/>
    </row>
    <row r="109" ht="12.75">
      <c r="B109" s="44"/>
    </row>
    <row r="110" ht="12.75">
      <c r="B110" s="44"/>
    </row>
    <row r="111" ht="12.75">
      <c r="B111" s="44"/>
    </row>
    <row r="112" ht="12.75">
      <c r="B112" s="44"/>
    </row>
    <row r="113" ht="12.75">
      <c r="B113" s="44"/>
    </row>
    <row r="114" ht="12.75">
      <c r="B114" s="44"/>
    </row>
    <row r="115" ht="12.75">
      <c r="B115" s="44"/>
    </row>
    <row r="116" ht="12.75">
      <c r="B116" s="44"/>
    </row>
    <row r="117" ht="12.75">
      <c r="B117" s="44"/>
    </row>
    <row r="118" ht="12.75">
      <c r="B118" s="44"/>
    </row>
    <row r="119" ht="12.75">
      <c r="B119" s="44"/>
    </row>
    <row r="120" ht="12.75">
      <c r="B120" s="44"/>
    </row>
    <row r="121" ht="12.75">
      <c r="B121" s="44"/>
    </row>
    <row r="122" ht="12.75">
      <c r="B122" s="44"/>
    </row>
    <row r="123" ht="12.75">
      <c r="B123" s="44"/>
    </row>
    <row r="124" ht="12.75">
      <c r="B124" s="44"/>
    </row>
    <row r="125" ht="12.75">
      <c r="B125" s="44"/>
    </row>
    <row r="126" spans="1:77" ht="12.75">
      <c r="A126" s="36"/>
      <c r="B126" s="44"/>
      <c r="C126" s="29"/>
      <c r="D126" s="37"/>
      <c r="E126" s="29"/>
      <c r="F126" s="38"/>
      <c r="G126" s="38"/>
      <c r="H126" s="38"/>
      <c r="I126" s="38"/>
      <c r="J126" s="37"/>
      <c r="K126" s="29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7"/>
      <c r="W126" s="29"/>
      <c r="X126" s="38"/>
      <c r="Y126" s="38"/>
      <c r="Z126" s="38"/>
      <c r="AA126" s="38"/>
      <c r="AB126" s="37"/>
      <c r="AC126" s="29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9"/>
      <c r="AP126" s="40"/>
      <c r="AQ126" s="41"/>
      <c r="AR126" s="40"/>
      <c r="AS126" s="40"/>
      <c r="AT126" s="42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</row>
    <row r="127" ht="12.75">
      <c r="B127" s="44"/>
    </row>
    <row r="128" ht="12.75">
      <c r="B128" s="44"/>
    </row>
    <row r="129" ht="12.75">
      <c r="B129" s="44"/>
    </row>
    <row r="130" ht="12.75">
      <c r="B130" s="44"/>
    </row>
    <row r="131" ht="12.75">
      <c r="B131" s="44"/>
    </row>
    <row r="132" ht="12.75">
      <c r="B132" s="44"/>
    </row>
    <row r="133" ht="12.75">
      <c r="B133" s="44"/>
    </row>
    <row r="134" ht="12.75">
      <c r="B134" s="44"/>
    </row>
    <row r="135" ht="12.75">
      <c r="B135" s="44"/>
    </row>
    <row r="136" ht="12.75">
      <c r="B136" s="44"/>
    </row>
  </sheetData>
  <mergeCells count="27">
    <mergeCell ref="P1:Q1"/>
    <mergeCell ref="R1:S1"/>
    <mergeCell ref="T1:U1"/>
    <mergeCell ref="AP1:AP2"/>
    <mergeCell ref="Z1:AA1"/>
    <mergeCell ref="X1:Y1"/>
    <mergeCell ref="V1:W1"/>
    <mergeCell ref="AB1:AC1"/>
    <mergeCell ref="AU1:BY1"/>
    <mergeCell ref="AD1:AE1"/>
    <mergeCell ref="AF1:AG1"/>
    <mergeCell ref="AS1:AS2"/>
    <mergeCell ref="AT1:AT2"/>
    <mergeCell ref="AH1:AI1"/>
    <mergeCell ref="AJ1:AK1"/>
    <mergeCell ref="AL1:AM1"/>
    <mergeCell ref="AR1:AR2"/>
    <mergeCell ref="A1:A2"/>
    <mergeCell ref="AQ1:AQ2"/>
    <mergeCell ref="AO1:AO2"/>
    <mergeCell ref="B1:B2"/>
    <mergeCell ref="L1:M1"/>
    <mergeCell ref="N1:O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HoloColor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Hacsek Tamás</dc:creator>
  <cp:keywords/>
  <dc:description/>
  <cp:lastModifiedBy>Felhasználó</cp:lastModifiedBy>
  <dcterms:created xsi:type="dcterms:W3CDTF">2006-01-24T09:34:56Z</dcterms:created>
  <dcterms:modified xsi:type="dcterms:W3CDTF">2008-12-02T13:23:29Z</dcterms:modified>
  <cp:category/>
  <cp:version/>
  <cp:contentType/>
  <cp:contentStatus/>
</cp:coreProperties>
</file>